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comments/comment1.xml" ContentType="application/vnd.openxmlformats-officedocument.spreadsheetml.comment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4.xml" ContentType="application/vnd.openxmlformats-officedocument.spreadsheetml.worksheet+xml"/>
  <Override PartName="/xl/drawings/drawing2.xml" ContentType="application/vnd.openxmlformats-officedocument.drawing+xml"/>
  <Override PartName="/xl/worksheets/sheet5.xml" ContentType="application/vnd.openxmlformats-officedocument.spreadsheetml.worksheet+xml"/>
  <Override PartName="/xl/drawings/drawing3.xml" ContentType="application/vnd.openxmlformats-officedocument.drawing+xml"/>
  <Override PartName="/xl/worksheets/sheet6.xml" ContentType="application/vnd.openxmlformats-officedocument.spreadsheetml.worksheet+xml"/>
  <Override PartName="/xl/drawings/drawing4.xml" ContentType="application/vnd.openxmlformats-officedocument.drawing+xml"/>
  <Override PartName="/xl/worksheets/sheet7.xml" ContentType="application/vnd.openxmlformats-officedocument.spreadsheetml.worksheet+xml"/>
  <Override PartName="/xl/drawings/drawing5.xml" ContentType="application/vnd.openxmlformats-officedocument.drawing+xml"/>
  <Override PartName="/xl/worksheets/sheet8.xml" ContentType="application/vnd.openxmlformats-officedocument.spreadsheetml.worksheet+xml"/>
  <Override PartName="/xl/drawings/drawing6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240" yWindow="15" windowWidth="16095" windowHeight="9660" tabRatio="600" firstSheet="0" activeTab="0" autoFilterDateGrouping="1"/>
  </bookViews>
  <sheets>
    <sheet xmlns:r="http://schemas.openxmlformats.org/officeDocument/2006/relationships" name="Sheet1" sheetId="1" state="visible" r:id="rId1"/>
    <sheet xmlns:r="http://schemas.openxmlformats.org/officeDocument/2006/relationships" name="Details_Scenarios" sheetId="2" state="visible" r:id="rId2"/>
    <sheet xmlns:r="http://schemas.openxmlformats.org/officeDocument/2006/relationships" name="Diagramme Solaire_1" sheetId="3" state="visible" r:id="rId3"/>
    <sheet xmlns:r="http://schemas.openxmlformats.org/officeDocument/2006/relationships" name="Diagramme Solaire_101" sheetId="4" state="visible" r:id="rId4"/>
    <sheet xmlns:r="http://schemas.openxmlformats.org/officeDocument/2006/relationships" name="Diagramme Solaire_2" sheetId="5" state="visible" r:id="rId5"/>
    <sheet xmlns:r="http://schemas.openxmlformats.org/officeDocument/2006/relationships" name="Diagramme Solaire_102" sheetId="6" state="visible" r:id="rId6"/>
    <sheet xmlns:r="http://schemas.openxmlformats.org/officeDocument/2006/relationships" name="Diagramme Solaire_3" sheetId="7" state="visible" r:id="rId7"/>
    <sheet xmlns:r="http://schemas.openxmlformats.org/officeDocument/2006/relationships" name="Diagramme Solaire_103" sheetId="8" state="visible" r:id="rId8"/>
  </sheets>
  <definedNames>
    <definedName name="_xlnm._FilterDatabase" localSheetId="0" hidden="1">'Sheet1'!$A$8:$O$8</definedName>
  </definedNames>
  <calcPr calcId="124519" fullCalcOnLoad="1"/>
</workbook>
</file>

<file path=xl/styles.xml><?xml version="1.0" encoding="utf-8"?>
<styleSheet xmlns="http://schemas.openxmlformats.org/spreadsheetml/2006/main">
  <numFmts count="1">
    <numFmt numFmtId="164" formatCode="yyyy-mm-dd"/>
  </numFmts>
  <fonts count="4">
    <font>
      <name val="Calibri"/>
      <family val="2"/>
      <color theme="1"/>
      <sz val="11"/>
      <scheme val="minor"/>
    </font>
    <font>
      <name val="Calibri"/>
      <family val="2"/>
      <b val="1"/>
      <color theme="1"/>
      <sz val="11"/>
      <scheme val="minor"/>
    </font>
    <font>
      <b val="1"/>
      <sz val="12"/>
    </font>
    <font>
      <b val="1"/>
    </font>
  </fonts>
  <fills count="3">
    <fill>
      <patternFill/>
    </fill>
    <fill>
      <patternFill patternType="gray125"/>
    </fill>
    <fill>
      <patternFill patternType="solid">
        <fgColor rgb="00BDD7EE"/>
        <bgColor rgb="00BDD7EE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/>
      <right style="thin"/>
      <top style="thin"/>
      <bottom style="thin"/>
    </border>
  </borders>
  <cellStyleXfs count="1">
    <xf numFmtId="0" fontId="0" fillId="0" borderId="0"/>
  </cellStyleXfs>
  <cellXfs count="7">
    <xf numFmtId="0" fontId="0" fillId="0" borderId="0" pivotButton="0" quotePrefix="0" xfId="0"/>
    <xf numFmtId="0" fontId="1" fillId="0" borderId="1" applyAlignment="1" pivotButton="0" quotePrefix="0" xfId="0">
      <alignment horizontal="center" vertical="top"/>
    </xf>
    <xf numFmtId="0" fontId="3" fillId="0" borderId="0" pivotButton="0" quotePrefix="0" xfId="0"/>
    <xf numFmtId="164" fontId="3" fillId="0" borderId="0" pivotButton="0" quotePrefix="0" xfId="0"/>
    <xf numFmtId="0" fontId="2" fillId="0" borderId="0" pivotButton="0" quotePrefix="0" xfId="0"/>
    <xf numFmtId="0" fontId="3" fillId="2" borderId="2" pivotButton="0" quotePrefix="0" xfId="0"/>
    <xf numFmtId="0" fontId="0" fillId="0" borderId="2" pivotButton="0" quotePrefix="0" xfId="0"/>
  </cellXfs>
  <cellStyles count="1">
    <cellStyle name="Normal" xfId="0" builtinId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worksheet" Target="/xl/worksheets/sheet5.xml" Id="rId5"/><Relationship Type="http://schemas.openxmlformats.org/officeDocument/2006/relationships/worksheet" Target="/xl/worksheets/sheet6.xml" Id="rId6"/><Relationship Type="http://schemas.openxmlformats.org/officeDocument/2006/relationships/worksheet" Target="/xl/worksheets/sheet7.xml" Id="rId7"/><Relationship Type="http://schemas.openxmlformats.org/officeDocument/2006/relationships/worksheet" Target="/xl/worksheets/sheet8.xml" Id="rId8"/><Relationship Type="http://schemas.openxmlformats.org/officeDocument/2006/relationships/styles" Target="styles.xml" Id="rId9"/><Relationship Type="http://schemas.openxmlformats.org/officeDocument/2006/relationships/theme" Target="theme/theme1.xml" Id="rId10"/></Relationships>
</file>

<file path=xl/comments/comment1.xml><?xml version="1.0" encoding="utf-8"?>
<comments xmlns="http://schemas.openxmlformats.org/spreadsheetml/2006/main">
  <authors>
    <author>AutoGen</author>
  </authors>
  <commentList>
    <comment ref="A9" authorId="0" shapeId="0">
      <text>
        <t xml:space="preserve">Conso maison : 100 W
• optimal: 0.5 kW, Angle 37°, Aspect 0°, Track 0, Horizon 2 </t>
      </text>
    </comment>
    <comment ref="A10" authorId="0" shapeId="0">
      <text>
        <t xml:space="preserve">Conso maison : 100 W
• trackerbalcon: 0.5 kW, Angle 37°, Aspect -2°, Track 2, Horizon 1 </t>
      </text>
    </comment>
    <comment ref="A11" authorId="0" shapeId="0">
      <text>
        <t xml:space="preserve">Conso maison : 100 W
• trackerbasterrain: 0.5 kW, Angle 37°, Aspect 0°, Track 2, Horizon 3 </t>
      </text>
    </comment>
    <comment ref="A12" authorId="0" shapeId="0">
      <text>
        <t xml:space="preserve">Conso maison : 100 W
• basterrainsud: 0.5 kW, Angle 37°, Aspect 0°, Track 0, Horizon 3 </t>
      </text>
    </comment>
    <comment ref="A13" authorId="0" shapeId="0">
      <text>
        <t xml:space="preserve">Conso maison : 100 W
• basterrainsud: 0.5 kW, Angle 37°, Aspect 6°, Track 0, Horizon 3 
• basterrainsud: 0.5 kW, Angle 37°, Aspect 6°, Track 0, Horizon 3 </t>
      </text>
    </comment>
    <comment ref="A14" authorId="0" shapeId="0">
      <text>
        <t xml:space="preserve">Conso maison : 100 W
• est: 0.5 kW, Angle 23°, Aspect -108°, Track 0, Horizon 0 
• balcon_72: 0.5 kW, Angle 72°, Aspect -18°, Track 0, Horizon 1 </t>
      </text>
    </comment>
    <comment ref="A15" authorId="0" shapeId="0">
      <text>
        <t xml:space="preserve">Conso maison : 100 W
• ouestSM: 0.5 kW, Angle 23°, Aspect 72°, Track 0, Horizon 0 
• ouestSM: 0.5 kW, Angle 23°, Aspect 72°, Track 0, Horizon 0 </t>
      </text>
    </comment>
    <comment ref="A16" authorId="0" shapeId="0">
      <text>
        <t xml:space="preserve">Conso maison : 100 W
• ouest: 0.5 kW, Angle 23°, Aspect 72°, Track 0, Horizon 0 
• est: 0.5 kW, Angle 23°, Aspect -108°, Track 0, Horizon 0 </t>
      </text>
    </comment>
    <comment ref="A17" authorId="0" shapeId="0">
      <text>
        <t xml:space="preserve">Conso maison : 100 W
• balcon_72: 0.5 kW, Angle 72°, Aspect -18°, Track 0, Horizon 1 
• ouest72: 0.5 kW, Angle 72°, Aspect 72°, Track 0, Horizon 1 </t>
      </text>
    </comment>
    <comment ref="A18" authorId="0" shapeId="0">
      <text>
        <t xml:space="preserve">Conso maison : 100 W
• tracker: 0.5 kW, Angle 37°, Aspect 0°, Track 2, Horizon 2 </t>
      </text>
    </comment>
    <comment ref="A19" authorId="0" shapeId="0">
      <text>
        <t xml:space="preserve">Conso maison : 100 W
• tracker: 0.5 kW, Angle 37°, Aspect 0°, Track 2, Horizon 2 
• tracker: 0.5 kW, Angle 37°, Aspect 0°, Track 2, Horizon 2 </t>
      </text>
    </comment>
    <comment ref="A20" authorId="0" shapeId="0">
      <text>
        <t xml:space="preserve">Conso maison : 100 W
• balcon_72: 0.5 kW, Angle 72°, Aspect -18°, Track 0, Horizon 1 </t>
      </text>
    </comment>
    <comment ref="A21" authorId="0" shapeId="0">
      <text>
        <t xml:space="preserve">Conso maison : 100 W
• balcon_72: 0.5 kW, Angle 72°, Aspect -18°, Track 0, Horizon 1 
• balcon_72: 0.5 kW, Angle 72°, Aspect -18°, Track 0, Horizon 1 </t>
      </text>
    </comment>
    <comment ref="A22" authorId="0" shapeId="0">
      <text>
        <t xml:space="preserve">Conso maison : 100 W
• garage_ouestsm: 0.5 kW, Angle 23°, Aspect 47°, Track 0, Horizon 0 
• garage_ouestsm: 0.5 kW, Angle 23°, Aspect 47°, Track 0, Horizon 0 </t>
      </text>
    </comment>
    <comment ref="A23" authorId="0" shapeId="0">
      <text>
        <t xml:space="preserve">Conso maison : 100 W
• optimalportail: 0.5 kW, Angle 37°, Aspect 0°, Track 0, Horizon 2 
• balcon_72: 0.5 kW, Angle 72°, Aspect -18°, Track 0, Horizon 1 </t>
      </text>
    </comment>
    <comment ref="A24" authorId="0" shapeId="0">
      <text>
        <t xml:space="preserve">Conso maison : 100 W
• optimalportail: 0.5 kW, Angle 37°, Aspect 0°, Track 0, Horizon 2 
• optimalportail: 0.5 kW, Angle 37°, Aspect 0°, Track 0, Horizon 2 </t>
      </text>
    </comment>
    <comment ref="A25" authorId="0" shapeId="0">
      <text>
        <t xml:space="preserve">Conso maison : 100 W
• balcon_72: 0.5 kW, Angle 72°, Aspect -18°, Track 0, Horizon 1 
• balcon_72: 0.5 kW, Angle 72°, Aspect -18°, Track 0, Horizon 1 
• optimalportail: 0.5 kW, Angle 37°, Aspect 0°, Track 0, Horizon 2 </t>
      </text>
    </comment>
    <comment ref="A26" authorId="0" shapeId="0">
      <text>
        <t xml:space="preserve">Conso maison : 100 W
• balcon_72: 0.5 kW, Angle 72°, Aspect -18°, Track 0, Horizon 1 
• optimalbasterrainsud: 0.5 kW, Angle 37°, Aspect 0°, Track 0, Horizon 3 
• optimalbasterrainsud: 0.5 kW, Angle 37°, Aspect 0°, Track 0, Horizon 3 </t>
      </text>
    </comment>
    <comment ref="A27" authorId="0" shapeId="0">
      <text>
        <t xml:space="preserve">Conso maison : 100 W
• balcon_72: 0.5 kW, Angle 72°, Aspect -18°, Track 0, Horizon 1 
• balcon_72: 0.5 kW, Angle 72°, Aspect -18°, Track 0, Horizon 1 
• optimalportail: 0.5 kW, Angle 37°, Aspect 0°, Track 0, Horizon 2 
• optimalportail: 0.5 kW, Angle 37°, Aspect 0°, Track 0, Horizon 2 </t>
      </text>
    </comment>
    <comment ref="A28" authorId="0" shapeId="0">
      <text>
        <t xml:space="preserve">Conso maison : 100 W
• portailvertical: 0.5 kW, Angle 89°, Aspect 0°, Track 0, Horizon 2 
• portailvertical: 0.5 kW, Angle 89°, Aspect 0°, Track 0, Horizon 2 
• optimalportail: 0.5 kW, Angle 37°, Aspect 0°, Track 0, Horizon 2 </t>
      </text>
    </comment>
  </commentList>
</comment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/></Relationships>
</file>

<file path=xl/drawings/_rels/drawing3.xml.rels><Relationships xmlns="http://schemas.openxmlformats.org/package/2006/relationships"><Relationship Type="http://schemas.openxmlformats.org/officeDocument/2006/relationships/image" Target="/xl/media/image3.png" Id="rId1"/></Relationships>
</file>

<file path=xl/drawings/_rels/drawing4.xml.rels><Relationships xmlns="http://schemas.openxmlformats.org/package/2006/relationships"><Relationship Type="http://schemas.openxmlformats.org/officeDocument/2006/relationships/image" Target="/xl/media/image4.png" Id="rId1"/></Relationships>
</file>

<file path=xl/drawings/_rels/drawing5.xml.rels><Relationships xmlns="http://schemas.openxmlformats.org/package/2006/relationships"><Relationship Type="http://schemas.openxmlformats.org/officeDocument/2006/relationships/image" Target="/xl/media/image5.png" Id="rId1"/></Relationships>
</file>

<file path=xl/drawings/_rels/drawing6.xml.rels><Relationships xmlns="http://schemas.openxmlformats.org/package/2006/relationships"><Relationship Type="http://schemas.openxmlformats.org/officeDocument/2006/relationships/image" Target="/xl/media/image6.png" Id="rId1"/></Relationships>
</file>

<file path=xl/drawings/drawing1.xml><?xml version="1.0" encoding="utf-8"?>
<wsDr xmlns="http://schemas.openxmlformats.org/drawingml/2006/spreadsheetDrawing">
  <oneCellAnchor>
    <from>
      <col>0</col>
      <colOff>0</colOff>
      <row>3</row>
      <rowOff>0</rowOff>
    </from>
    <ext cx="6557010" cy="889254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2.xml><?xml version="1.0" encoding="utf-8"?>
<wsDr xmlns="http://schemas.openxmlformats.org/drawingml/2006/spreadsheetDrawing">
  <oneCellAnchor>
    <from>
      <col>0</col>
      <colOff>0</colOff>
      <row>3</row>
      <rowOff>0</rowOff>
    </from>
    <ext cx="22860000" cy="182880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3.xml><?xml version="1.0" encoding="utf-8"?>
<wsDr xmlns="http://schemas.openxmlformats.org/drawingml/2006/spreadsheetDrawing">
  <oneCellAnchor>
    <from>
      <col>0</col>
      <colOff>0</colOff>
      <row>3</row>
      <rowOff>0</rowOff>
    </from>
    <ext cx="6557010" cy="889254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4.xml><?xml version="1.0" encoding="utf-8"?>
<wsDr xmlns="http://schemas.openxmlformats.org/drawingml/2006/spreadsheetDrawing">
  <oneCellAnchor>
    <from>
      <col>0</col>
      <colOff>0</colOff>
      <row>3</row>
      <rowOff>0</rowOff>
    </from>
    <ext cx="22860000" cy="182880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5.xml><?xml version="1.0" encoding="utf-8"?>
<wsDr xmlns="http://schemas.openxmlformats.org/drawingml/2006/spreadsheetDrawing">
  <oneCellAnchor>
    <from>
      <col>0</col>
      <colOff>0</colOff>
      <row>3</row>
      <rowOff>0</rowOff>
    </from>
    <ext cx="6557010" cy="889254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6.xml><?xml version="1.0" encoding="utf-8"?>
<wsDr xmlns="http://schemas.openxmlformats.org/drawingml/2006/spreadsheetDrawing">
  <oneCellAnchor>
    <from>
      <col>0</col>
      <colOff>0</colOff>
      <row>3</row>
      <rowOff>0</rowOff>
    </from>
    <ext cx="22860000" cy="182880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comments" Target="/xl/comments/comment1.xml" Id="comments"/><Relationship Type="http://schemas.openxmlformats.org/officeDocument/2006/relationships/vmlDrawing" Target="/xl/drawings/commentsDrawing1.vml" Id="anysvml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5.xml" Id="rId1"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6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O28"/>
  <sheetViews>
    <sheetView tabSelected="1" workbookViewId="0">
      <selection activeCell="A1" sqref="A1"/>
    </sheetView>
  </sheetViews>
  <sheetFormatPr baseColWidth="8" defaultRowHeight="15"/>
  <cols>
    <col width="38" customWidth="1" min="1" max="1"/>
    <col width="16" customWidth="1" min="2" max="2"/>
    <col width="18" customWidth="1" min="3" max="3"/>
    <col width="11" customWidth="1" min="4" max="4"/>
    <col width="12" customWidth="1" min="5" max="5"/>
    <col width="13" customWidth="1" min="6" max="6"/>
    <col width="16" customWidth="1" min="7" max="7"/>
    <col width="9" customWidth="1" min="8" max="8"/>
    <col width="10" customWidth="1" min="9" max="9"/>
    <col width="11" customWidth="1" min="10" max="10"/>
    <col width="18" customWidth="1" min="11" max="11"/>
    <col width="17" customWidth="1" min="12" max="12"/>
    <col width="9" customWidth="1" min="13" max="13"/>
    <col width="18" customWidth="1" min="14" max="14"/>
    <col width="108" customWidth="1" min="15" max="15"/>
  </cols>
  <sheetData>
    <row r="1">
      <c r="A1" t="inlineStr">
        <is>
          <t>Latitude</t>
        </is>
      </c>
      <c r="B1" s="2" t="n">
        <v>45.762</v>
      </c>
      <c r="E1" t="inlineStr">
        <is>
          <t>installation(€)</t>
        </is>
      </c>
      <c r="F1" s="2" t="n">
        <v>120</v>
      </c>
    </row>
    <row r="2">
      <c r="A2" t="inlineStr">
        <is>
          <t>Longitude</t>
        </is>
      </c>
      <c r="B2" s="2" t="n">
        <v>4.698</v>
      </c>
      <c r="E2" t="inlineStr">
        <is>
          <t>fixationPV(€)</t>
        </is>
      </c>
      <c r="F2" s="2" t="n">
        <v>20</v>
      </c>
    </row>
    <row r="3">
      <c r="A3" t="inlineStr">
        <is>
          <t>Période</t>
        </is>
      </c>
      <c r="B3" s="2" t="inlineStr">
        <is>
          <t>2019 - 2023</t>
        </is>
      </c>
      <c r="E3" t="inlineStr">
        <is>
          <t>µ_onduleur1voie(€)</t>
        </is>
      </c>
      <c r="F3" s="2" t="n">
        <v>126</v>
      </c>
    </row>
    <row r="4">
      <c r="A4" t="inlineStr">
        <is>
          <t>Prix kWh (€)</t>
        </is>
      </c>
      <c r="B4" s="2" t="n">
        <v>0.2016</v>
      </c>
      <c r="E4" t="inlineStr">
        <is>
          <t>µ_onduleur2voie(€)</t>
        </is>
      </c>
      <c r="F4" s="2" t="n">
        <v>190</v>
      </c>
    </row>
    <row r="5">
      <c r="A5" t="inlineStr">
        <is>
          <t>Date de départ cumul</t>
        </is>
      </c>
      <c r="B5" s="3" t="n">
        <v>43466</v>
      </c>
      <c r="E5" t="inlineStr">
        <is>
          <t>tracker(€)</t>
        </is>
      </c>
      <c r="F5" s="2" t="n">
        <v>100</v>
      </c>
    </row>
    <row r="6">
      <c r="A6" t="inlineStr">
        <is>
          <t>Consommation chauffe-eau journalière (kWh)</t>
        </is>
      </c>
      <c r="B6" s="2" t="n">
        <v>2.2</v>
      </c>
      <c r="E6" t="inlineStr">
        <is>
          <t>Panneau(€)</t>
        </is>
      </c>
      <c r="F6" s="2" t="n">
        <v>80</v>
      </c>
    </row>
    <row r="7">
      <c r="A7" t="inlineStr">
        <is>
          <t>Consommation maison(W)</t>
        </is>
      </c>
      <c r="B7" s="2" t="n">
        <v>100</v>
      </c>
    </row>
    <row r="8">
      <c r="A8" s="1" t="inlineStr">
        <is>
          <t>scenario</t>
        </is>
      </c>
      <c r="B8" s="1" t="inlineStr">
        <is>
          <t>investissement</t>
        </is>
      </c>
      <c r="C8" s="1" t="inlineStr">
        <is>
          <t>BesoinTotal(Kwh)</t>
        </is>
      </c>
      <c r="D8" s="1" t="inlineStr">
        <is>
          <t>gain(Kwh)</t>
        </is>
      </c>
      <c r="E8" s="1" t="inlineStr">
        <is>
          <t>perte(Kwh)</t>
        </is>
      </c>
      <c r="F8" s="1" t="inlineStr">
        <is>
          <t>manque(Kwh)</t>
        </is>
      </c>
      <c r="G8" s="1" t="inlineStr">
        <is>
          <t>BesoinTotal(€)</t>
        </is>
      </c>
      <c r="H8" s="1" t="inlineStr">
        <is>
          <t>gain(€)</t>
        </is>
      </c>
      <c r="I8" s="1" t="inlineStr">
        <is>
          <t>perte(€)</t>
        </is>
      </c>
      <c r="J8" s="1" t="inlineStr">
        <is>
          <t>manque(€)</t>
        </is>
      </c>
      <c r="K8" s="1" t="inlineStr">
        <is>
          <t>ratio_perte_gain</t>
        </is>
      </c>
      <c r="L8" s="1" t="inlineStr">
        <is>
          <t>gain_sur_invest</t>
        </is>
      </c>
      <c r="M8" s="1" t="inlineStr">
        <is>
          <t>Depense</t>
        </is>
      </c>
      <c r="N8" s="1" t="inlineStr">
        <is>
          <t>Gain_Sur_depense</t>
        </is>
      </c>
      <c r="O8" s="1" t="inlineStr">
        <is>
          <t>lien_excel</t>
        </is>
      </c>
    </row>
    <row r="9">
      <c r="A9" t="inlineStr">
        <is>
          <t>1xPortail</t>
        </is>
      </c>
      <c r="B9" t="n">
        <v>346</v>
      </c>
      <c r="C9" t="n">
        <v>6208</v>
      </c>
      <c r="D9" t="n">
        <v>3192</v>
      </c>
      <c r="E9" t="n">
        <v>0.84</v>
      </c>
      <c r="F9" t="n">
        <v>3016</v>
      </c>
      <c r="G9" t="n">
        <v>1252</v>
      </c>
      <c r="H9" t="n">
        <v>644</v>
      </c>
      <c r="I9" t="n">
        <v>0.17</v>
      </c>
      <c r="J9" t="n">
        <v>608</v>
      </c>
      <c r="K9" t="n">
        <v>0</v>
      </c>
      <c r="L9" t="n">
        <v>1.86</v>
      </c>
      <c r="M9" t="n">
        <v>954</v>
      </c>
      <c r="N9" t="n">
        <v>0.67</v>
      </c>
      <c r="O9">
        <f>HYPERLINK("energie_cumulee_scenarios_1xPortail_459e4bd3.xlsx", "Ouvrir Excel")</f>
        <v/>
      </c>
    </row>
    <row r="10">
      <c r="A10" t="inlineStr">
        <is>
          <t>x1Tracker2axes_balcon</t>
        </is>
      </c>
      <c r="B10" t="n">
        <v>446</v>
      </c>
      <c r="C10" t="n">
        <v>6208</v>
      </c>
      <c r="D10" t="n">
        <v>3665</v>
      </c>
      <c r="E10" t="n">
        <v>291</v>
      </c>
      <c r="F10" t="n">
        <v>2579</v>
      </c>
      <c r="G10" t="n">
        <v>1252</v>
      </c>
      <c r="H10" t="n">
        <v>739</v>
      </c>
      <c r="I10" t="n">
        <v>58.71</v>
      </c>
      <c r="J10" t="n">
        <v>520</v>
      </c>
      <c r="K10" t="n">
        <v>0.08</v>
      </c>
      <c r="L10" t="n">
        <v>1.66</v>
      </c>
      <c r="M10" t="n">
        <v>966</v>
      </c>
      <c r="N10" t="n">
        <v>0.76</v>
      </c>
      <c r="O10">
        <f>HYPERLINK("energie_cumulee_scenarios_x1Tracker2axes_balcon_a4ac23c8.xlsx", "Ouvrir Excel")</f>
        <v/>
      </c>
    </row>
    <row r="11">
      <c r="A11" t="inlineStr">
        <is>
          <t>x1Tracker2axes_basterrain</t>
        </is>
      </c>
      <c r="B11" t="n">
        <v>446</v>
      </c>
      <c r="C11" t="n">
        <v>6208</v>
      </c>
      <c r="D11" t="n">
        <v>3390</v>
      </c>
      <c r="E11" t="n">
        <v>236</v>
      </c>
      <c r="F11" t="n">
        <v>2818</v>
      </c>
      <c r="G11" t="n">
        <v>1252</v>
      </c>
      <c r="H11" t="n">
        <v>684</v>
      </c>
      <c r="I11" t="n">
        <v>47.59</v>
      </c>
      <c r="J11" t="n">
        <v>568</v>
      </c>
      <c r="K11" t="n">
        <v>0.07000000000000001</v>
      </c>
      <c r="L11" t="n">
        <v>1.53</v>
      </c>
      <c r="M11" t="n">
        <v>1014</v>
      </c>
      <c r="N11" t="n">
        <v>0.67</v>
      </c>
      <c r="O11">
        <f>HYPERLINK("energie_cumulee_scenarios_x1Tracker2axes_basterrain_cfc7608e.xlsx", "Ouvrir Excel")</f>
        <v/>
      </c>
    </row>
    <row r="12">
      <c r="A12" t="inlineStr">
        <is>
          <t>1xBasterrain</t>
        </is>
      </c>
      <c r="B12" t="n">
        <v>346</v>
      </c>
      <c r="C12" t="n">
        <v>6208</v>
      </c>
      <c r="D12" t="n">
        <v>2953</v>
      </c>
      <c r="E12" t="n">
        <v>0.74</v>
      </c>
      <c r="F12" t="n">
        <v>3255</v>
      </c>
      <c r="G12" t="n">
        <v>1252</v>
      </c>
      <c r="H12" t="n">
        <v>595</v>
      </c>
      <c r="I12" t="n">
        <v>0.15</v>
      </c>
      <c r="J12" t="n">
        <v>656</v>
      </c>
      <c r="K12" t="n">
        <v>0</v>
      </c>
      <c r="L12" t="n">
        <v>1.72</v>
      </c>
      <c r="M12" t="n">
        <v>1002</v>
      </c>
      <c r="N12" t="n">
        <v>0.59</v>
      </c>
      <c r="O12">
        <f>HYPERLINK("energie_cumulee_scenarios_1xBasterrain_1f6f93a4.xlsx", "Ouvrir Excel")</f>
        <v/>
      </c>
    </row>
    <row r="13">
      <c r="A13" t="inlineStr">
        <is>
          <t>2xBasterrain</t>
        </is>
      </c>
      <c r="B13" t="n">
        <v>510</v>
      </c>
      <c r="C13" t="n">
        <v>6208</v>
      </c>
      <c r="D13" t="n">
        <v>4384</v>
      </c>
      <c r="E13" t="n">
        <v>1544</v>
      </c>
      <c r="F13" t="n">
        <v>1830</v>
      </c>
      <c r="G13" t="n">
        <v>1252</v>
      </c>
      <c r="H13" t="n">
        <v>884</v>
      </c>
      <c r="I13" t="n">
        <v>311</v>
      </c>
      <c r="J13" t="n">
        <v>369</v>
      </c>
      <c r="K13" t="n">
        <v>0.35</v>
      </c>
      <c r="L13" t="n">
        <v>1.73</v>
      </c>
      <c r="M13" t="n">
        <v>879</v>
      </c>
      <c r="N13" t="n">
        <v>1.01</v>
      </c>
      <c r="O13">
        <f>HYPERLINK("energie_cumulee_scenarios_2xBasterrain_67dad0bc.xlsx", "Ouvrir Excel")</f>
        <v/>
      </c>
    </row>
    <row r="14">
      <c r="A14" t="inlineStr">
        <is>
          <t>1xToitureEst_1xBalcon</t>
        </is>
      </c>
      <c r="B14" t="n">
        <v>510</v>
      </c>
      <c r="C14" t="n">
        <v>6208</v>
      </c>
      <c r="D14" t="n">
        <v>4226</v>
      </c>
      <c r="E14" t="n">
        <v>786</v>
      </c>
      <c r="F14" t="n">
        <v>1994</v>
      </c>
      <c r="G14" t="n">
        <v>1252</v>
      </c>
      <c r="H14" t="n">
        <v>852</v>
      </c>
      <c r="I14" t="n">
        <v>158</v>
      </c>
      <c r="J14" t="n">
        <v>402</v>
      </c>
      <c r="K14" t="n">
        <v>0.19</v>
      </c>
      <c r="L14" t="n">
        <v>1.67</v>
      </c>
      <c r="M14" t="n">
        <v>912</v>
      </c>
      <c r="N14" t="n">
        <v>0.93</v>
      </c>
      <c r="O14">
        <f>HYPERLINK("energie_cumulee_scenarios_1xToitureEst_1xBalcon_6957fb90.xlsx", "Ouvrir Excel")</f>
        <v/>
      </c>
    </row>
    <row r="15">
      <c r="A15" t="inlineStr">
        <is>
          <t>2xToitureOuest_sansmask</t>
        </is>
      </c>
      <c r="B15" t="n">
        <v>510</v>
      </c>
      <c r="C15" t="n">
        <v>6208</v>
      </c>
      <c r="D15" t="n">
        <v>4409</v>
      </c>
      <c r="E15" t="n">
        <v>1207</v>
      </c>
      <c r="F15" t="n">
        <v>1826</v>
      </c>
      <c r="G15" t="n">
        <v>1252</v>
      </c>
      <c r="H15" t="n">
        <v>889</v>
      </c>
      <c r="I15" t="n">
        <v>243</v>
      </c>
      <c r="J15" t="n">
        <v>368</v>
      </c>
      <c r="K15" t="n">
        <v>0.27</v>
      </c>
      <c r="L15" t="n">
        <v>1.74</v>
      </c>
      <c r="M15" t="n">
        <v>878</v>
      </c>
      <c r="N15" t="n">
        <v>1.01</v>
      </c>
      <c r="O15">
        <f>HYPERLINK("energie_cumulee_scenarios_2xToitureOuest_sansmask_016bd7cc.xlsx", "Ouvrir Excel")</f>
        <v/>
      </c>
    </row>
    <row r="16">
      <c r="A16" t="inlineStr">
        <is>
          <t>1xToitureEst_1xToitureouest_sansmask</t>
        </is>
      </c>
      <c r="B16" t="n">
        <v>510</v>
      </c>
      <c r="C16" t="n">
        <v>6208</v>
      </c>
      <c r="D16" t="n">
        <v>4328</v>
      </c>
      <c r="E16" t="n">
        <v>989</v>
      </c>
      <c r="F16" t="n">
        <v>1934</v>
      </c>
      <c r="G16" t="n">
        <v>1252</v>
      </c>
      <c r="H16" t="n">
        <v>873</v>
      </c>
      <c r="I16" t="n">
        <v>199</v>
      </c>
      <c r="J16" t="n">
        <v>390</v>
      </c>
      <c r="K16" t="n">
        <v>0.23</v>
      </c>
      <c r="L16" t="n">
        <v>1.71</v>
      </c>
      <c r="M16" t="n">
        <v>900</v>
      </c>
      <c r="N16" t="n">
        <v>0.97</v>
      </c>
      <c r="O16">
        <f>HYPERLINK("energie_cumulee_scenarios_1xToitureEst_1xToitureouest_sansmask_07774967.xlsx", "Ouvrir Excel")</f>
        <v/>
      </c>
    </row>
    <row r="17">
      <c r="A17" t="inlineStr">
        <is>
          <t>1xBalcon_1xBalconOuest</t>
        </is>
      </c>
      <c r="B17" t="n">
        <v>510</v>
      </c>
      <c r="C17" t="n">
        <v>6208</v>
      </c>
      <c r="D17" t="n">
        <v>4150</v>
      </c>
      <c r="E17" t="n">
        <v>526</v>
      </c>
      <c r="F17" t="n">
        <v>2078</v>
      </c>
      <c r="G17" t="n">
        <v>1252</v>
      </c>
      <c r="H17" t="n">
        <v>837</v>
      </c>
      <c r="I17" t="n">
        <v>106</v>
      </c>
      <c r="J17" t="n">
        <v>419</v>
      </c>
      <c r="K17" t="n">
        <v>0.13</v>
      </c>
      <c r="L17" t="n">
        <v>1.64</v>
      </c>
      <c r="M17" t="n">
        <v>929</v>
      </c>
      <c r="N17" t="n">
        <v>0.9</v>
      </c>
      <c r="O17">
        <f>HYPERLINK("energie_cumulee_scenarios_1xBalcon_1xBalconOuest_89d90a50.xlsx", "Ouvrir Excel")</f>
        <v/>
      </c>
    </row>
    <row r="18">
      <c r="A18" t="inlineStr">
        <is>
          <t>x1Tracker2axes_portail</t>
        </is>
      </c>
      <c r="B18" t="n">
        <v>446</v>
      </c>
      <c r="C18" t="n">
        <v>6208</v>
      </c>
      <c r="D18" t="n">
        <v>3707</v>
      </c>
      <c r="E18" t="n">
        <v>240</v>
      </c>
      <c r="F18" t="n">
        <v>2502</v>
      </c>
      <c r="G18" t="n">
        <v>1252</v>
      </c>
      <c r="H18" t="n">
        <v>747</v>
      </c>
      <c r="I18" t="n">
        <v>48.43</v>
      </c>
      <c r="J18" t="n">
        <v>504</v>
      </c>
      <c r="K18" t="n">
        <v>0.06</v>
      </c>
      <c r="L18" t="n">
        <v>1.68</v>
      </c>
      <c r="M18" t="n">
        <v>950</v>
      </c>
      <c r="N18" t="n">
        <v>0.79</v>
      </c>
      <c r="O18">
        <f>HYPERLINK("energie_cumulee_scenarios_x1Tracker2axes_portail_f982551b.xlsx", "Ouvrir Excel")</f>
        <v/>
      </c>
    </row>
    <row r="19">
      <c r="A19" t="inlineStr">
        <is>
          <t>x2Tracker_2axes_Portail</t>
        </is>
      </c>
      <c r="B19" t="n">
        <v>710</v>
      </c>
      <c r="C19" t="n">
        <v>6208</v>
      </c>
      <c r="D19" t="n">
        <v>4696</v>
      </c>
      <c r="E19" t="n">
        <v>3198</v>
      </c>
      <c r="F19" t="n">
        <v>1512</v>
      </c>
      <c r="G19" t="n">
        <v>1252</v>
      </c>
      <c r="H19" t="n">
        <v>947</v>
      </c>
      <c r="I19" t="n">
        <v>645</v>
      </c>
      <c r="J19" t="n">
        <v>305</v>
      </c>
      <c r="K19" t="n">
        <v>0.68</v>
      </c>
      <c r="L19" t="n">
        <v>1.33</v>
      </c>
      <c r="M19" t="n">
        <v>1015</v>
      </c>
      <c r="N19" t="n">
        <v>0.93</v>
      </c>
      <c r="O19">
        <f>HYPERLINK("energie_cumulee_scenarios_x2Tracker_2axes_Portail_1f7e4da8.xlsx", "Ouvrir Excel")</f>
        <v/>
      </c>
    </row>
    <row r="20">
      <c r="A20" t="inlineStr">
        <is>
          <t>1xBalcon</t>
        </is>
      </c>
      <c r="B20" t="n">
        <v>346</v>
      </c>
      <c r="C20" t="n">
        <v>6208</v>
      </c>
      <c r="D20" t="n">
        <v>2503</v>
      </c>
      <c r="E20" t="n">
        <v>0</v>
      </c>
      <c r="F20" t="n">
        <v>3705</v>
      </c>
      <c r="G20" t="n">
        <v>1252</v>
      </c>
      <c r="H20" t="n">
        <v>505</v>
      </c>
      <c r="I20" t="n">
        <v>0</v>
      </c>
      <c r="J20" t="n">
        <v>747</v>
      </c>
      <c r="K20" t="n">
        <v>0</v>
      </c>
      <c r="L20" t="n">
        <v>1.46</v>
      </c>
      <c r="M20" t="n">
        <v>1093</v>
      </c>
      <c r="N20" t="n">
        <v>0.46</v>
      </c>
      <c r="O20">
        <f>HYPERLINK("energie_cumulee_scenarios_1xBalcon_e4e23ec3.xlsx", "Ouvrir Excel")</f>
        <v/>
      </c>
    </row>
    <row r="21">
      <c r="A21" t="inlineStr">
        <is>
          <t>2xBalcon</t>
        </is>
      </c>
      <c r="B21" t="n">
        <v>510</v>
      </c>
      <c r="C21" t="n">
        <v>6208</v>
      </c>
      <c r="D21" t="n">
        <v>4189</v>
      </c>
      <c r="E21" t="n">
        <v>817</v>
      </c>
      <c r="F21" t="n">
        <v>2019</v>
      </c>
      <c r="G21" t="n">
        <v>1252</v>
      </c>
      <c r="H21" t="n">
        <v>845</v>
      </c>
      <c r="I21" t="n">
        <v>165</v>
      </c>
      <c r="J21" t="n">
        <v>407</v>
      </c>
      <c r="K21" t="n">
        <v>0.2</v>
      </c>
      <c r="L21" t="n">
        <v>1.66</v>
      </c>
      <c r="M21" t="n">
        <v>917</v>
      </c>
      <c r="N21" t="n">
        <v>0.92</v>
      </c>
      <c r="O21">
        <f>HYPERLINK("energie_cumulee_scenarios_2xBalcon_e45b9ee4.xlsx", "Ouvrir Excel")</f>
        <v/>
      </c>
    </row>
    <row r="22">
      <c r="A22" t="inlineStr">
        <is>
          <t>2xGarageOuest_sansmask</t>
        </is>
      </c>
      <c r="B22" t="n">
        <v>510</v>
      </c>
      <c r="C22" t="n">
        <v>6208</v>
      </c>
      <c r="D22" t="n">
        <v>4575</v>
      </c>
      <c r="E22" t="n">
        <v>1446</v>
      </c>
      <c r="F22" t="n">
        <v>1657</v>
      </c>
      <c r="G22" t="n">
        <v>1252</v>
      </c>
      <c r="H22" t="n">
        <v>922</v>
      </c>
      <c r="I22" t="n">
        <v>291</v>
      </c>
      <c r="J22" t="n">
        <v>334</v>
      </c>
      <c r="K22" t="n">
        <v>0.32</v>
      </c>
      <c r="L22" t="n">
        <v>1.81</v>
      </c>
      <c r="M22" t="n">
        <v>844</v>
      </c>
      <c r="N22" t="n">
        <v>1.09</v>
      </c>
      <c r="O22">
        <f>HYPERLINK("energie_cumulee_scenarios_2xGarageOuest_sansmask_5066e21a.xlsx", "Ouvrir Excel")</f>
        <v/>
      </c>
    </row>
    <row r="23">
      <c r="A23" t="inlineStr">
        <is>
          <t>1xPortail_1xBalcon</t>
        </is>
      </c>
      <c r="B23" t="n">
        <v>572</v>
      </c>
      <c r="C23" t="n">
        <v>6208</v>
      </c>
      <c r="D23" t="n">
        <v>4470</v>
      </c>
      <c r="E23" t="n">
        <v>1226</v>
      </c>
      <c r="F23" t="n">
        <v>1741</v>
      </c>
      <c r="G23" t="n">
        <v>1252</v>
      </c>
      <c r="H23" t="n">
        <v>901</v>
      </c>
      <c r="I23" t="n">
        <v>247</v>
      </c>
      <c r="J23" t="n">
        <v>351</v>
      </c>
      <c r="K23" t="n">
        <v>0.27</v>
      </c>
      <c r="L23" t="n">
        <v>1.58</v>
      </c>
      <c r="M23" t="n">
        <v>923</v>
      </c>
      <c r="N23" t="n">
        <v>0.98</v>
      </c>
      <c r="O23">
        <f>HYPERLINK("energie_cumulee_scenarios_1xPortail_1xBalcon_7ce20649.xlsx", "Ouvrir Excel")</f>
        <v/>
      </c>
    </row>
    <row r="24">
      <c r="A24" t="inlineStr">
        <is>
          <t>2xPortail</t>
        </is>
      </c>
      <c r="B24" t="n">
        <v>510</v>
      </c>
      <c r="C24" t="n">
        <v>6208</v>
      </c>
      <c r="D24" t="n">
        <v>4635</v>
      </c>
      <c r="E24" t="n">
        <v>1751</v>
      </c>
      <c r="F24" t="n">
        <v>1577</v>
      </c>
      <c r="G24" t="n">
        <v>1252</v>
      </c>
      <c r="H24" t="n">
        <v>934</v>
      </c>
      <c r="I24" t="n">
        <v>353</v>
      </c>
      <c r="J24" t="n">
        <v>318</v>
      </c>
      <c r="K24" t="n">
        <v>0.38</v>
      </c>
      <c r="L24" t="n">
        <v>1.83</v>
      </c>
      <c r="M24" t="n">
        <v>828</v>
      </c>
      <c r="N24" t="n">
        <v>1.13</v>
      </c>
      <c r="O24">
        <f>HYPERLINK("energie_cumulee_scenarios_2xPortail_93a71075.xlsx", "Ouvrir Excel")</f>
        <v/>
      </c>
    </row>
    <row r="25">
      <c r="A25" t="inlineStr">
        <is>
          <t>1xPortail_2xBalcon</t>
        </is>
      </c>
      <c r="B25" t="n">
        <v>736</v>
      </c>
      <c r="C25" t="n">
        <v>6208</v>
      </c>
      <c r="D25" t="n">
        <v>4917</v>
      </c>
      <c r="E25" t="n">
        <v>3282</v>
      </c>
      <c r="F25" t="n">
        <v>1305</v>
      </c>
      <c r="G25" t="n">
        <v>1252</v>
      </c>
      <c r="H25" t="n">
        <v>991</v>
      </c>
      <c r="I25" t="n">
        <v>662</v>
      </c>
      <c r="J25" t="n">
        <v>263</v>
      </c>
      <c r="K25" t="n">
        <v>0.67</v>
      </c>
      <c r="L25" t="n">
        <v>1.35</v>
      </c>
      <c r="M25" t="n">
        <v>999</v>
      </c>
      <c r="N25" t="n">
        <v>0.99</v>
      </c>
      <c r="O25">
        <f>HYPERLINK("energie_cumulee_scenarios_1xPortail_2xBalcon_5d5a5d48.xlsx", "Ouvrir Excel")</f>
        <v/>
      </c>
    </row>
    <row r="26">
      <c r="A26" t="inlineStr">
        <is>
          <t>2xPortail_1xBalcon</t>
        </is>
      </c>
      <c r="B26" t="n">
        <v>736</v>
      </c>
      <c r="C26" t="n">
        <v>6208</v>
      </c>
      <c r="D26" t="n">
        <v>4886</v>
      </c>
      <c r="E26" t="n">
        <v>3525</v>
      </c>
      <c r="F26" t="n">
        <v>1344</v>
      </c>
      <c r="G26" t="n">
        <v>1252</v>
      </c>
      <c r="H26" t="n">
        <v>985</v>
      </c>
      <c r="I26" t="n">
        <v>711</v>
      </c>
      <c r="J26" t="n">
        <v>271</v>
      </c>
      <c r="K26" t="n">
        <v>0.72</v>
      </c>
      <c r="L26" t="n">
        <v>1.34</v>
      </c>
      <c r="M26" t="n">
        <v>1007</v>
      </c>
      <c r="N26" t="n">
        <v>0.98</v>
      </c>
      <c r="O26">
        <f>HYPERLINK("energie_cumulee_scenarios_2xPortail_1xBalcon_002c63f8.xlsx", "Ouvrir Excel")</f>
        <v/>
      </c>
    </row>
    <row r="27">
      <c r="A27" t="inlineStr">
        <is>
          <t>2xPortail_2xBalcon</t>
        </is>
      </c>
      <c r="B27" t="n">
        <v>900</v>
      </c>
      <c r="C27" t="n">
        <v>6208</v>
      </c>
      <c r="D27" t="n">
        <v>5233</v>
      </c>
      <c r="E27" t="n">
        <v>6159</v>
      </c>
      <c r="F27" t="n">
        <v>1006</v>
      </c>
      <c r="G27" t="n">
        <v>1252</v>
      </c>
      <c r="H27" t="n">
        <v>1055</v>
      </c>
      <c r="I27" t="n">
        <v>1242</v>
      </c>
      <c r="J27" t="n">
        <v>203</v>
      </c>
      <c r="K27" t="n">
        <v>1.18</v>
      </c>
      <c r="L27" t="n">
        <v>1.17</v>
      </c>
      <c r="M27" t="n">
        <v>1103</v>
      </c>
      <c r="N27" t="n">
        <v>0.96</v>
      </c>
      <c r="O27">
        <f>HYPERLINK("energie_cumulee_scenarios_2xPortail_2xBalcon_1f42e0b2.xlsx", "Ouvrir Excel")</f>
        <v/>
      </c>
    </row>
    <row r="28">
      <c r="A28" t="inlineStr">
        <is>
          <t>3xPortail_look</t>
        </is>
      </c>
      <c r="B28" t="n">
        <v>670</v>
      </c>
      <c r="C28" t="n">
        <v>6208</v>
      </c>
      <c r="D28" t="n">
        <v>4859</v>
      </c>
      <c r="E28" t="n">
        <v>2720</v>
      </c>
      <c r="F28" t="n">
        <v>1351</v>
      </c>
      <c r="G28" t="n">
        <v>1252</v>
      </c>
      <c r="H28" t="n">
        <v>979</v>
      </c>
      <c r="I28" t="n">
        <v>548</v>
      </c>
      <c r="J28" t="n">
        <v>272</v>
      </c>
      <c r="K28" t="n">
        <v>0.5600000000000001</v>
      </c>
      <c r="L28" t="n">
        <v>1.46</v>
      </c>
      <c r="M28" t="n">
        <v>942</v>
      </c>
      <c r="N28" t="n">
        <v>1.04</v>
      </c>
      <c r="O28">
        <f>HYPERLINK("energie_cumulee_scenarios_3xPortail_look_03167bc8.xlsx", "Ouvrir Excel")</f>
        <v/>
      </c>
    </row>
  </sheetData>
  <autoFilter ref="A8:O8"/>
  <pageMargins left="0.7" right="0.7" top="0.75" bottom="0.75" header="0.3" footer="0.3"/>
  <legacyDrawing xmlns:r="http://schemas.openxmlformats.org/officeDocument/2006/relationships" r:id="anysvml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F157"/>
  <sheetViews>
    <sheetView workbookViewId="0">
      <selection activeCell="A1" sqref="A1"/>
    </sheetView>
  </sheetViews>
  <sheetFormatPr baseColWidth="8" defaultRowHeight="15"/>
  <sheetData>
    <row r="1">
      <c r="A1" s="4" t="inlineStr">
        <is>
          <t>Scénario : 1xPortail</t>
        </is>
      </c>
    </row>
    <row r="2">
      <c r="A2" s="2" t="inlineStr">
        <is>
          <t>Investissement (€)</t>
        </is>
      </c>
      <c r="B2" s="2" t="n">
        <v>346</v>
      </c>
      <c r="C2" s="2" t="inlineStr">
        <is>
          <t>Conso Maison (W)</t>
        </is>
      </c>
      <c r="D2" s="2" t="n">
        <v>100</v>
      </c>
    </row>
    <row r="4">
      <c r="A4" s="5" t="inlineStr">
        <is>
          <t>Libellé</t>
        </is>
      </c>
      <c r="B4" s="5" t="inlineStr">
        <is>
          <t>Angle</t>
        </is>
      </c>
      <c r="C4" s="5" t="inlineStr">
        <is>
          <t>Aspect</t>
        </is>
      </c>
      <c r="D4" s="5" t="inlineStr">
        <is>
          <t>MaxPower</t>
        </is>
      </c>
      <c r="E4" s="5" t="inlineStr">
        <is>
          <t>TrackerType</t>
        </is>
      </c>
      <c r="F4" s="5" t="inlineStr">
        <is>
          <t>HorizonType</t>
        </is>
      </c>
    </row>
    <row r="5">
      <c r="A5" s="6" t="inlineStr">
        <is>
          <t>optimal</t>
        </is>
      </c>
      <c r="B5" s="6" t="n">
        <v>37</v>
      </c>
      <c r="C5" s="6" t="n">
        <v>0</v>
      </c>
      <c r="D5" s="6" t="n">
        <v>0.5</v>
      </c>
      <c r="E5" s="6" t="n">
        <v>0</v>
      </c>
      <c r="F5" s="6" t="n">
        <v>2</v>
      </c>
    </row>
    <row r="8">
      <c r="A8" s="4" t="inlineStr">
        <is>
          <t>Scénario : x1Tracker2axes_balcon</t>
        </is>
      </c>
    </row>
    <row r="9">
      <c r="A9" s="2" t="inlineStr">
        <is>
          <t>Investissement (€)</t>
        </is>
      </c>
      <c r="B9" s="2" t="n">
        <v>446</v>
      </c>
      <c r="C9" s="2" t="inlineStr">
        <is>
          <t>Conso Maison (W)</t>
        </is>
      </c>
      <c r="D9" s="2" t="n">
        <v>100</v>
      </c>
    </row>
    <row r="11">
      <c r="A11" s="5" t="inlineStr">
        <is>
          <t>Libellé</t>
        </is>
      </c>
      <c r="B11" s="5" t="inlineStr">
        <is>
          <t>Angle</t>
        </is>
      </c>
      <c r="C11" s="5" t="inlineStr">
        <is>
          <t>Aspect</t>
        </is>
      </c>
      <c r="D11" s="5" t="inlineStr">
        <is>
          <t>MaxPower</t>
        </is>
      </c>
      <c r="E11" s="5" t="inlineStr">
        <is>
          <t>TrackerType</t>
        </is>
      </c>
      <c r="F11" s="5" t="inlineStr">
        <is>
          <t>HorizonType</t>
        </is>
      </c>
    </row>
    <row r="12">
      <c r="A12" s="6" t="inlineStr">
        <is>
          <t>trackerbalcon</t>
        </is>
      </c>
      <c r="B12" s="6" t="n">
        <v>37</v>
      </c>
      <c r="C12" s="6" t="n">
        <v>-2</v>
      </c>
      <c r="D12" s="6" t="n">
        <v>0.5</v>
      </c>
      <c r="E12" s="6" t="n">
        <v>2</v>
      </c>
      <c r="F12" s="6" t="n">
        <v>1</v>
      </c>
    </row>
    <row r="15">
      <c r="A15" s="4" t="inlineStr">
        <is>
          <t>Scénario : x1Tracker2axes_basterrain</t>
        </is>
      </c>
    </row>
    <row r="16">
      <c r="A16" s="2" t="inlineStr">
        <is>
          <t>Investissement (€)</t>
        </is>
      </c>
      <c r="B16" s="2" t="n">
        <v>446</v>
      </c>
      <c r="C16" s="2" t="inlineStr">
        <is>
          <t>Conso Maison (W)</t>
        </is>
      </c>
      <c r="D16" s="2" t="n">
        <v>100</v>
      </c>
    </row>
    <row r="18">
      <c r="A18" s="5" t="inlineStr">
        <is>
          <t>Libellé</t>
        </is>
      </c>
      <c r="B18" s="5" t="inlineStr">
        <is>
          <t>Angle</t>
        </is>
      </c>
      <c r="C18" s="5" t="inlineStr">
        <is>
          <t>Aspect</t>
        </is>
      </c>
      <c r="D18" s="5" t="inlineStr">
        <is>
          <t>MaxPower</t>
        </is>
      </c>
      <c r="E18" s="5" t="inlineStr">
        <is>
          <t>TrackerType</t>
        </is>
      </c>
      <c r="F18" s="5" t="inlineStr">
        <is>
          <t>HorizonType</t>
        </is>
      </c>
    </row>
    <row r="19">
      <c r="A19" s="6" t="inlineStr">
        <is>
          <t>trackerbasterrain</t>
        </is>
      </c>
      <c r="B19" s="6" t="n">
        <v>37</v>
      </c>
      <c r="C19" s="6" t="n">
        <v>0</v>
      </c>
      <c r="D19" s="6" t="n">
        <v>0.5</v>
      </c>
      <c r="E19" s="6" t="n">
        <v>2</v>
      </c>
      <c r="F19" s="6" t="n">
        <v>3</v>
      </c>
    </row>
    <row r="22">
      <c r="A22" s="4" t="inlineStr">
        <is>
          <t>Scénario : 1xBasterrain</t>
        </is>
      </c>
    </row>
    <row r="23">
      <c r="A23" s="2" t="inlineStr">
        <is>
          <t>Investissement (€)</t>
        </is>
      </c>
      <c r="B23" s="2" t="n">
        <v>346</v>
      </c>
      <c r="C23" s="2" t="inlineStr">
        <is>
          <t>Conso Maison (W)</t>
        </is>
      </c>
      <c r="D23" s="2" t="n">
        <v>100</v>
      </c>
    </row>
    <row r="25">
      <c r="A25" s="5" t="inlineStr">
        <is>
          <t>Libellé</t>
        </is>
      </c>
      <c r="B25" s="5" t="inlineStr">
        <is>
          <t>Angle</t>
        </is>
      </c>
      <c r="C25" s="5" t="inlineStr">
        <is>
          <t>Aspect</t>
        </is>
      </c>
      <c r="D25" s="5" t="inlineStr">
        <is>
          <t>MaxPower</t>
        </is>
      </c>
      <c r="E25" s="5" t="inlineStr">
        <is>
          <t>TrackerType</t>
        </is>
      </c>
      <c r="F25" s="5" t="inlineStr">
        <is>
          <t>HorizonType</t>
        </is>
      </c>
    </row>
    <row r="26">
      <c r="A26" s="6" t="inlineStr">
        <is>
          <t>basterrainsud</t>
        </is>
      </c>
      <c r="B26" s="6" t="n">
        <v>37</v>
      </c>
      <c r="C26" s="6" t="n">
        <v>0</v>
      </c>
      <c r="D26" s="6" t="n">
        <v>0.5</v>
      </c>
      <c r="E26" s="6" t="n">
        <v>0</v>
      </c>
      <c r="F26" s="6" t="n">
        <v>3</v>
      </c>
    </row>
    <row r="29">
      <c r="A29" s="4" t="inlineStr">
        <is>
          <t>Scénario : 2xBasterrain</t>
        </is>
      </c>
    </row>
    <row r="30">
      <c r="A30" s="2" t="inlineStr">
        <is>
          <t>Investissement (€)</t>
        </is>
      </c>
      <c r="B30" s="2" t="n">
        <v>510</v>
      </c>
      <c r="C30" s="2" t="inlineStr">
        <is>
          <t>Conso Maison (W)</t>
        </is>
      </c>
      <c r="D30" s="2" t="n">
        <v>100</v>
      </c>
    </row>
    <row r="32">
      <c r="A32" s="5" t="inlineStr">
        <is>
          <t>Libellé</t>
        </is>
      </c>
      <c r="B32" s="5" t="inlineStr">
        <is>
          <t>Angle</t>
        </is>
      </c>
      <c r="C32" s="5" t="inlineStr">
        <is>
          <t>Aspect</t>
        </is>
      </c>
      <c r="D32" s="5" t="inlineStr">
        <is>
          <t>MaxPower</t>
        </is>
      </c>
      <c r="E32" s="5" t="inlineStr">
        <is>
          <t>TrackerType</t>
        </is>
      </c>
      <c r="F32" s="5" t="inlineStr">
        <is>
          <t>HorizonType</t>
        </is>
      </c>
    </row>
    <row r="33">
      <c r="A33" s="6" t="inlineStr">
        <is>
          <t>basterrainsud</t>
        </is>
      </c>
      <c r="B33" s="6" t="n">
        <v>37</v>
      </c>
      <c r="C33" s="6" t="n">
        <v>6</v>
      </c>
      <c r="D33" s="6" t="n">
        <v>0.5</v>
      </c>
      <c r="E33" s="6" t="n">
        <v>0</v>
      </c>
      <c r="F33" s="6" t="n">
        <v>3</v>
      </c>
    </row>
    <row r="34">
      <c r="A34" s="6" t="inlineStr">
        <is>
          <t>basterrainsud</t>
        </is>
      </c>
      <c r="B34" s="6" t="n">
        <v>37</v>
      </c>
      <c r="C34" s="6" t="n">
        <v>6</v>
      </c>
      <c r="D34" s="6" t="n">
        <v>0.5</v>
      </c>
      <c r="E34" s="6" t="n">
        <v>0</v>
      </c>
      <c r="F34" s="6" t="n">
        <v>3</v>
      </c>
    </row>
    <row r="37">
      <c r="A37" s="4" t="inlineStr">
        <is>
          <t>Scénario : 1xToitureEst_1xBalcon</t>
        </is>
      </c>
    </row>
    <row r="38">
      <c r="A38" s="2" t="inlineStr">
        <is>
          <t>Investissement (€)</t>
        </is>
      </c>
      <c r="B38" s="2" t="n">
        <v>510</v>
      </c>
      <c r="C38" s="2" t="inlineStr">
        <is>
          <t>Conso Maison (W)</t>
        </is>
      </c>
      <c r="D38" s="2" t="n">
        <v>100</v>
      </c>
    </row>
    <row r="40">
      <c r="A40" s="5" t="inlineStr">
        <is>
          <t>Libellé</t>
        </is>
      </c>
      <c r="B40" s="5" t="inlineStr">
        <is>
          <t>Angle</t>
        </is>
      </c>
      <c r="C40" s="5" t="inlineStr">
        <is>
          <t>Aspect</t>
        </is>
      </c>
      <c r="D40" s="5" t="inlineStr">
        <is>
          <t>MaxPower</t>
        </is>
      </c>
      <c r="E40" s="5" t="inlineStr">
        <is>
          <t>TrackerType</t>
        </is>
      </c>
      <c r="F40" s="5" t="inlineStr">
        <is>
          <t>HorizonType</t>
        </is>
      </c>
    </row>
    <row r="41">
      <c r="A41" s="6" t="inlineStr">
        <is>
          <t>est</t>
        </is>
      </c>
      <c r="B41" s="6" t="n">
        <v>23</v>
      </c>
      <c r="C41" s="6" t="n">
        <v>-108</v>
      </c>
      <c r="D41" s="6" t="n">
        <v>0.5</v>
      </c>
      <c r="E41" s="6" t="n">
        <v>0</v>
      </c>
      <c r="F41" s="6" t="n">
        <v>0</v>
      </c>
    </row>
    <row r="42">
      <c r="A42" s="6" t="inlineStr">
        <is>
          <t>balcon_72</t>
        </is>
      </c>
      <c r="B42" s="6" t="n">
        <v>72</v>
      </c>
      <c r="C42" s="6" t="n">
        <v>-18</v>
      </c>
      <c r="D42" s="6" t="n">
        <v>0.5</v>
      </c>
      <c r="E42" s="6" t="n">
        <v>0</v>
      </c>
      <c r="F42" s="6" t="n">
        <v>1</v>
      </c>
    </row>
    <row r="45">
      <c r="A45" s="4" t="inlineStr">
        <is>
          <t>Scénario : 2xToitureOuest_sansmask</t>
        </is>
      </c>
    </row>
    <row r="46">
      <c r="A46" s="2" t="inlineStr">
        <is>
          <t>Investissement (€)</t>
        </is>
      </c>
      <c r="B46" s="2" t="n">
        <v>510</v>
      </c>
      <c r="C46" s="2" t="inlineStr">
        <is>
          <t>Conso Maison (W)</t>
        </is>
      </c>
      <c r="D46" s="2" t="n">
        <v>100</v>
      </c>
    </row>
    <row r="48">
      <c r="A48" s="5" t="inlineStr">
        <is>
          <t>Libellé</t>
        </is>
      </c>
      <c r="B48" s="5" t="inlineStr">
        <is>
          <t>Angle</t>
        </is>
      </c>
      <c r="C48" s="5" t="inlineStr">
        <is>
          <t>Aspect</t>
        </is>
      </c>
      <c r="D48" s="5" t="inlineStr">
        <is>
          <t>MaxPower</t>
        </is>
      </c>
      <c r="E48" s="5" t="inlineStr">
        <is>
          <t>TrackerType</t>
        </is>
      </c>
      <c r="F48" s="5" t="inlineStr">
        <is>
          <t>HorizonType</t>
        </is>
      </c>
    </row>
    <row r="49">
      <c r="A49" s="6" t="inlineStr">
        <is>
          <t>ouestSM</t>
        </is>
      </c>
      <c r="B49" s="6" t="n">
        <v>23</v>
      </c>
      <c r="C49" s="6" t="n">
        <v>72</v>
      </c>
      <c r="D49" s="6" t="n">
        <v>0.5</v>
      </c>
      <c r="E49" s="6" t="n">
        <v>0</v>
      </c>
      <c r="F49" s="6" t="n">
        <v>0</v>
      </c>
    </row>
    <row r="50">
      <c r="A50" s="6" t="inlineStr">
        <is>
          <t>ouestSM</t>
        </is>
      </c>
      <c r="B50" s="6" t="n">
        <v>23</v>
      </c>
      <c r="C50" s="6" t="n">
        <v>72</v>
      </c>
      <c r="D50" s="6" t="n">
        <v>0.5</v>
      </c>
      <c r="E50" s="6" t="n">
        <v>0</v>
      </c>
      <c r="F50" s="6" t="n">
        <v>0</v>
      </c>
    </row>
    <row r="53">
      <c r="A53" s="4" t="inlineStr">
        <is>
          <t>Scénario : 1xToitureEst_1xToitureouest_sansmask</t>
        </is>
      </c>
    </row>
    <row r="54">
      <c r="A54" s="2" t="inlineStr">
        <is>
          <t>Investissement (€)</t>
        </is>
      </c>
      <c r="B54" s="2" t="n">
        <v>510</v>
      </c>
      <c r="C54" s="2" t="inlineStr">
        <is>
          <t>Conso Maison (W)</t>
        </is>
      </c>
      <c r="D54" s="2" t="n">
        <v>100</v>
      </c>
    </row>
    <row r="56">
      <c r="A56" s="5" t="inlineStr">
        <is>
          <t>Libellé</t>
        </is>
      </c>
      <c r="B56" s="5" t="inlineStr">
        <is>
          <t>Angle</t>
        </is>
      </c>
      <c r="C56" s="5" t="inlineStr">
        <is>
          <t>Aspect</t>
        </is>
      </c>
      <c r="D56" s="5" t="inlineStr">
        <is>
          <t>MaxPower</t>
        </is>
      </c>
      <c r="E56" s="5" t="inlineStr">
        <is>
          <t>TrackerType</t>
        </is>
      </c>
      <c r="F56" s="5" t="inlineStr">
        <is>
          <t>HorizonType</t>
        </is>
      </c>
    </row>
    <row r="57">
      <c r="A57" s="6" t="inlineStr">
        <is>
          <t>ouest</t>
        </is>
      </c>
      <c r="B57" s="6" t="n">
        <v>23</v>
      </c>
      <c r="C57" s="6" t="n">
        <v>72</v>
      </c>
      <c r="D57" s="6" t="n">
        <v>0.5</v>
      </c>
      <c r="E57" s="6" t="n">
        <v>0</v>
      </c>
      <c r="F57" s="6" t="n">
        <v>0</v>
      </c>
    </row>
    <row r="58">
      <c r="A58" s="6" t="inlineStr">
        <is>
          <t>est</t>
        </is>
      </c>
      <c r="B58" s="6" t="n">
        <v>23</v>
      </c>
      <c r="C58" s="6" t="n">
        <v>-108</v>
      </c>
      <c r="D58" s="6" t="n">
        <v>0.5</v>
      </c>
      <c r="E58" s="6" t="n">
        <v>0</v>
      </c>
      <c r="F58" s="6" t="n">
        <v>0</v>
      </c>
    </row>
    <row r="61">
      <c r="A61" s="4" t="inlineStr">
        <is>
          <t>Scénario : 1xBalcon_1xBalconOuest</t>
        </is>
      </c>
    </row>
    <row r="62">
      <c r="A62" s="2" t="inlineStr">
        <is>
          <t>Investissement (€)</t>
        </is>
      </c>
      <c r="B62" s="2" t="n">
        <v>510</v>
      </c>
      <c r="C62" s="2" t="inlineStr">
        <is>
          <t>Conso Maison (W)</t>
        </is>
      </c>
      <c r="D62" s="2" t="n">
        <v>100</v>
      </c>
    </row>
    <row r="64">
      <c r="A64" s="5" t="inlineStr">
        <is>
          <t>Libellé</t>
        </is>
      </c>
      <c r="B64" s="5" t="inlineStr">
        <is>
          <t>Angle</t>
        </is>
      </c>
      <c r="C64" s="5" t="inlineStr">
        <is>
          <t>Aspect</t>
        </is>
      </c>
      <c r="D64" s="5" t="inlineStr">
        <is>
          <t>MaxPower</t>
        </is>
      </c>
      <c r="E64" s="5" t="inlineStr">
        <is>
          <t>TrackerType</t>
        </is>
      </c>
      <c r="F64" s="5" t="inlineStr">
        <is>
          <t>HorizonType</t>
        </is>
      </c>
    </row>
    <row r="65">
      <c r="A65" s="6" t="inlineStr">
        <is>
          <t>balcon_72</t>
        </is>
      </c>
      <c r="B65" s="6" t="n">
        <v>72</v>
      </c>
      <c r="C65" s="6" t="n">
        <v>-18</v>
      </c>
      <c r="D65" s="6" t="n">
        <v>0.5</v>
      </c>
      <c r="E65" s="6" t="n">
        <v>0</v>
      </c>
      <c r="F65" s="6" t="n">
        <v>1</v>
      </c>
    </row>
    <row r="66">
      <c r="A66" s="6" t="inlineStr">
        <is>
          <t>ouest72</t>
        </is>
      </c>
      <c r="B66" s="6" t="n">
        <v>72</v>
      </c>
      <c r="C66" s="6" t="n">
        <v>72</v>
      </c>
      <c r="D66" s="6" t="n">
        <v>0.5</v>
      </c>
      <c r="E66" s="6" t="n">
        <v>0</v>
      </c>
      <c r="F66" s="6" t="n">
        <v>1</v>
      </c>
    </row>
    <row r="69">
      <c r="A69" s="4" t="inlineStr">
        <is>
          <t>Scénario : x1Tracker2axes_portail</t>
        </is>
      </c>
    </row>
    <row r="70">
      <c r="A70" s="2" t="inlineStr">
        <is>
          <t>Investissement (€)</t>
        </is>
      </c>
      <c r="B70" s="2" t="n">
        <v>446</v>
      </c>
      <c r="C70" s="2" t="inlineStr">
        <is>
          <t>Conso Maison (W)</t>
        </is>
      </c>
      <c r="D70" s="2" t="n">
        <v>100</v>
      </c>
    </row>
    <row r="72">
      <c r="A72" s="5" t="inlineStr">
        <is>
          <t>Libellé</t>
        </is>
      </c>
      <c r="B72" s="5" t="inlineStr">
        <is>
          <t>Angle</t>
        </is>
      </c>
      <c r="C72" s="5" t="inlineStr">
        <is>
          <t>Aspect</t>
        </is>
      </c>
      <c r="D72" s="5" t="inlineStr">
        <is>
          <t>MaxPower</t>
        </is>
      </c>
      <c r="E72" s="5" t="inlineStr">
        <is>
          <t>TrackerType</t>
        </is>
      </c>
      <c r="F72" s="5" t="inlineStr">
        <is>
          <t>HorizonType</t>
        </is>
      </c>
    </row>
    <row r="73">
      <c r="A73" s="6" t="inlineStr">
        <is>
          <t>tracker</t>
        </is>
      </c>
      <c r="B73" s="6" t="n">
        <v>37</v>
      </c>
      <c r="C73" s="6" t="n">
        <v>0</v>
      </c>
      <c r="D73" s="6" t="n">
        <v>0.5</v>
      </c>
      <c r="E73" s="6" t="n">
        <v>2</v>
      </c>
      <c r="F73" s="6" t="n">
        <v>2</v>
      </c>
    </row>
    <row r="76">
      <c r="A76" s="4" t="inlineStr">
        <is>
          <t>Scénario : x2Tracker_2axes_Portail</t>
        </is>
      </c>
    </row>
    <row r="77">
      <c r="A77" s="2" t="inlineStr">
        <is>
          <t>Investissement (€)</t>
        </is>
      </c>
      <c r="B77" s="2" t="n">
        <v>710</v>
      </c>
      <c r="C77" s="2" t="inlineStr">
        <is>
          <t>Conso Maison (W)</t>
        </is>
      </c>
      <c r="D77" s="2" t="n">
        <v>100</v>
      </c>
    </row>
    <row r="79">
      <c r="A79" s="5" t="inlineStr">
        <is>
          <t>Libellé</t>
        </is>
      </c>
      <c r="B79" s="5" t="inlineStr">
        <is>
          <t>Angle</t>
        </is>
      </c>
      <c r="C79" s="5" t="inlineStr">
        <is>
          <t>Aspect</t>
        </is>
      </c>
      <c r="D79" s="5" t="inlineStr">
        <is>
          <t>MaxPower</t>
        </is>
      </c>
      <c r="E79" s="5" t="inlineStr">
        <is>
          <t>TrackerType</t>
        </is>
      </c>
      <c r="F79" s="5" t="inlineStr">
        <is>
          <t>HorizonType</t>
        </is>
      </c>
    </row>
    <row r="80">
      <c r="A80" s="6" t="inlineStr">
        <is>
          <t>tracker</t>
        </is>
      </c>
      <c r="B80" s="6" t="n">
        <v>37</v>
      </c>
      <c r="C80" s="6" t="n">
        <v>0</v>
      </c>
      <c r="D80" s="6" t="n">
        <v>0.5</v>
      </c>
      <c r="E80" s="6" t="n">
        <v>2</v>
      </c>
      <c r="F80" s="6" t="n">
        <v>2</v>
      </c>
    </row>
    <row r="81">
      <c r="A81" s="6" t="inlineStr">
        <is>
          <t>tracker</t>
        </is>
      </c>
      <c r="B81" s="6" t="n">
        <v>37</v>
      </c>
      <c r="C81" s="6" t="n">
        <v>0</v>
      </c>
      <c r="D81" s="6" t="n">
        <v>0.5</v>
      </c>
      <c r="E81" s="6" t="n">
        <v>2</v>
      </c>
      <c r="F81" s="6" t="n">
        <v>2</v>
      </c>
    </row>
    <row r="84">
      <c r="A84" s="4" t="inlineStr">
        <is>
          <t>Scénario : 1xBalcon</t>
        </is>
      </c>
    </row>
    <row r="85">
      <c r="A85" s="2" t="inlineStr">
        <is>
          <t>Investissement (€)</t>
        </is>
      </c>
      <c r="B85" s="2" t="n">
        <v>346</v>
      </c>
      <c r="C85" s="2" t="inlineStr">
        <is>
          <t>Conso Maison (W)</t>
        </is>
      </c>
      <c r="D85" s="2" t="n">
        <v>100</v>
      </c>
    </row>
    <row r="87">
      <c r="A87" s="5" t="inlineStr">
        <is>
          <t>Libellé</t>
        </is>
      </c>
      <c r="B87" s="5" t="inlineStr">
        <is>
          <t>Angle</t>
        </is>
      </c>
      <c r="C87" s="5" t="inlineStr">
        <is>
          <t>Aspect</t>
        </is>
      </c>
      <c r="D87" s="5" t="inlineStr">
        <is>
          <t>MaxPower</t>
        </is>
      </c>
      <c r="E87" s="5" t="inlineStr">
        <is>
          <t>TrackerType</t>
        </is>
      </c>
      <c r="F87" s="5" t="inlineStr">
        <is>
          <t>HorizonType</t>
        </is>
      </c>
    </row>
    <row r="88">
      <c r="A88" s="6" t="inlineStr">
        <is>
          <t>balcon_72</t>
        </is>
      </c>
      <c r="B88" s="6" t="n">
        <v>72</v>
      </c>
      <c r="C88" s="6" t="n">
        <v>-18</v>
      </c>
      <c r="D88" s="6" t="n">
        <v>0.5</v>
      </c>
      <c r="E88" s="6" t="n">
        <v>0</v>
      </c>
      <c r="F88" s="6" t="n">
        <v>1</v>
      </c>
    </row>
    <row r="91">
      <c r="A91" s="4" t="inlineStr">
        <is>
          <t>Scénario : 2xBalcon</t>
        </is>
      </c>
    </row>
    <row r="92">
      <c r="A92" s="2" t="inlineStr">
        <is>
          <t>Investissement (€)</t>
        </is>
      </c>
      <c r="B92" s="2" t="n">
        <v>510</v>
      </c>
      <c r="C92" s="2" t="inlineStr">
        <is>
          <t>Conso Maison (W)</t>
        </is>
      </c>
      <c r="D92" s="2" t="n">
        <v>100</v>
      </c>
    </row>
    <row r="94">
      <c r="A94" s="5" t="inlineStr">
        <is>
          <t>Libellé</t>
        </is>
      </c>
      <c r="B94" s="5" t="inlineStr">
        <is>
          <t>Angle</t>
        </is>
      </c>
      <c r="C94" s="5" t="inlineStr">
        <is>
          <t>Aspect</t>
        </is>
      </c>
      <c r="D94" s="5" t="inlineStr">
        <is>
          <t>MaxPower</t>
        </is>
      </c>
      <c r="E94" s="5" t="inlineStr">
        <is>
          <t>TrackerType</t>
        </is>
      </c>
      <c r="F94" s="5" t="inlineStr">
        <is>
          <t>HorizonType</t>
        </is>
      </c>
    </row>
    <row r="95">
      <c r="A95" s="6" t="inlineStr">
        <is>
          <t>balcon_72</t>
        </is>
      </c>
      <c r="B95" s="6" t="n">
        <v>72</v>
      </c>
      <c r="C95" s="6" t="n">
        <v>-18</v>
      </c>
      <c r="D95" s="6" t="n">
        <v>0.5</v>
      </c>
      <c r="E95" s="6" t="n">
        <v>0</v>
      </c>
      <c r="F95" s="6" t="n">
        <v>1</v>
      </c>
    </row>
    <row r="96">
      <c r="A96" s="6" t="inlineStr">
        <is>
          <t>balcon_72</t>
        </is>
      </c>
      <c r="B96" s="6" t="n">
        <v>72</v>
      </c>
      <c r="C96" s="6" t="n">
        <v>-18</v>
      </c>
      <c r="D96" s="6" t="n">
        <v>0.5</v>
      </c>
      <c r="E96" s="6" t="n">
        <v>0</v>
      </c>
      <c r="F96" s="6" t="n">
        <v>1</v>
      </c>
    </row>
    <row r="99">
      <c r="A99" s="4" t="inlineStr">
        <is>
          <t>Scénario : 2xGarageOuest_sansmask</t>
        </is>
      </c>
    </row>
    <row r="100">
      <c r="A100" s="2" t="inlineStr">
        <is>
          <t>Investissement (€)</t>
        </is>
      </c>
      <c r="B100" s="2" t="n">
        <v>510</v>
      </c>
      <c r="C100" s="2" t="inlineStr">
        <is>
          <t>Conso Maison (W)</t>
        </is>
      </c>
      <c r="D100" s="2" t="n">
        <v>100</v>
      </c>
    </row>
    <row r="102">
      <c r="A102" s="5" t="inlineStr">
        <is>
          <t>Libellé</t>
        </is>
      </c>
      <c r="B102" s="5" t="inlineStr">
        <is>
          <t>Angle</t>
        </is>
      </c>
      <c r="C102" s="5" t="inlineStr">
        <is>
          <t>Aspect</t>
        </is>
      </c>
      <c r="D102" s="5" t="inlineStr">
        <is>
          <t>MaxPower</t>
        </is>
      </c>
      <c r="E102" s="5" t="inlineStr">
        <is>
          <t>TrackerType</t>
        </is>
      </c>
      <c r="F102" s="5" t="inlineStr">
        <is>
          <t>HorizonType</t>
        </is>
      </c>
    </row>
    <row r="103">
      <c r="A103" s="6" t="inlineStr">
        <is>
          <t>garage_ouestsm</t>
        </is>
      </c>
      <c r="B103" s="6" t="n">
        <v>23</v>
      </c>
      <c r="C103" s="6" t="n">
        <v>47</v>
      </c>
      <c r="D103" s="6" t="n">
        <v>0.5</v>
      </c>
      <c r="E103" s="6" t="n">
        <v>0</v>
      </c>
      <c r="F103" s="6" t="n">
        <v>0</v>
      </c>
    </row>
    <row r="104">
      <c r="A104" s="6" t="inlineStr">
        <is>
          <t>garage_ouestsm</t>
        </is>
      </c>
      <c r="B104" s="6" t="n">
        <v>23</v>
      </c>
      <c r="C104" s="6" t="n">
        <v>47</v>
      </c>
      <c r="D104" s="6" t="n">
        <v>0.5</v>
      </c>
      <c r="E104" s="6" t="n">
        <v>0</v>
      </c>
      <c r="F104" s="6" t="n">
        <v>0</v>
      </c>
    </row>
    <row r="107">
      <c r="A107" s="4" t="inlineStr">
        <is>
          <t>Scénario : 1xPortail_1xBalcon</t>
        </is>
      </c>
    </row>
    <row r="108">
      <c r="A108" s="2" t="inlineStr">
        <is>
          <t>Investissement (€)</t>
        </is>
      </c>
      <c r="B108" s="2" t="n">
        <v>572</v>
      </c>
      <c r="C108" s="2" t="inlineStr">
        <is>
          <t>Conso Maison (W)</t>
        </is>
      </c>
      <c r="D108" s="2" t="n">
        <v>100</v>
      </c>
    </row>
    <row r="110">
      <c r="A110" s="5" t="inlineStr">
        <is>
          <t>Libellé</t>
        </is>
      </c>
      <c r="B110" s="5" t="inlineStr">
        <is>
          <t>Angle</t>
        </is>
      </c>
      <c r="C110" s="5" t="inlineStr">
        <is>
          <t>Aspect</t>
        </is>
      </c>
      <c r="D110" s="5" t="inlineStr">
        <is>
          <t>MaxPower</t>
        </is>
      </c>
      <c r="E110" s="5" t="inlineStr">
        <is>
          <t>TrackerType</t>
        </is>
      </c>
      <c r="F110" s="5" t="inlineStr">
        <is>
          <t>HorizonType</t>
        </is>
      </c>
    </row>
    <row r="111">
      <c r="A111" s="6" t="inlineStr">
        <is>
          <t>optimalportail</t>
        </is>
      </c>
      <c r="B111" s="6" t="n">
        <v>37</v>
      </c>
      <c r="C111" s="6" t="n">
        <v>0</v>
      </c>
      <c r="D111" s="6" t="n">
        <v>0.5</v>
      </c>
      <c r="E111" s="6" t="n">
        <v>0</v>
      </c>
      <c r="F111" s="6" t="n">
        <v>2</v>
      </c>
    </row>
    <row r="112">
      <c r="A112" s="6" t="inlineStr">
        <is>
          <t>balcon_72</t>
        </is>
      </c>
      <c r="B112" s="6" t="n">
        <v>72</v>
      </c>
      <c r="C112" s="6" t="n">
        <v>-18</v>
      </c>
      <c r="D112" s="6" t="n">
        <v>0.5</v>
      </c>
      <c r="E112" s="6" t="n">
        <v>0</v>
      </c>
      <c r="F112" s="6" t="n">
        <v>1</v>
      </c>
    </row>
    <row r="115">
      <c r="A115" s="4" t="inlineStr">
        <is>
          <t>Scénario : 2xPortail</t>
        </is>
      </c>
    </row>
    <row r="116">
      <c r="A116" s="2" t="inlineStr">
        <is>
          <t>Investissement (€)</t>
        </is>
      </c>
      <c r="B116" s="2" t="n">
        <v>510</v>
      </c>
      <c r="C116" s="2" t="inlineStr">
        <is>
          <t>Conso Maison (W)</t>
        </is>
      </c>
      <c r="D116" s="2" t="n">
        <v>100</v>
      </c>
    </row>
    <row r="118">
      <c r="A118" s="5" t="inlineStr">
        <is>
          <t>Libellé</t>
        </is>
      </c>
      <c r="B118" s="5" t="inlineStr">
        <is>
          <t>Angle</t>
        </is>
      </c>
      <c r="C118" s="5" t="inlineStr">
        <is>
          <t>Aspect</t>
        </is>
      </c>
      <c r="D118" s="5" t="inlineStr">
        <is>
          <t>MaxPower</t>
        </is>
      </c>
      <c r="E118" s="5" t="inlineStr">
        <is>
          <t>TrackerType</t>
        </is>
      </c>
      <c r="F118" s="5" t="inlineStr">
        <is>
          <t>HorizonType</t>
        </is>
      </c>
    </row>
    <row r="119">
      <c r="A119" s="6" t="inlineStr">
        <is>
          <t>optimalportail</t>
        </is>
      </c>
      <c r="B119" s="6" t="n">
        <v>37</v>
      </c>
      <c r="C119" s="6" t="n">
        <v>0</v>
      </c>
      <c r="D119" s="6" t="n">
        <v>0.5</v>
      </c>
      <c r="E119" s="6" t="n">
        <v>0</v>
      </c>
      <c r="F119" s="6" t="n">
        <v>2</v>
      </c>
    </row>
    <row r="120">
      <c r="A120" s="6" t="inlineStr">
        <is>
          <t>optimalportail</t>
        </is>
      </c>
      <c r="B120" s="6" t="n">
        <v>37</v>
      </c>
      <c r="C120" s="6" t="n">
        <v>0</v>
      </c>
      <c r="D120" s="6" t="n">
        <v>0.5</v>
      </c>
      <c r="E120" s="6" t="n">
        <v>0</v>
      </c>
      <c r="F120" s="6" t="n">
        <v>2</v>
      </c>
    </row>
    <row r="123">
      <c r="A123" s="4" t="inlineStr">
        <is>
          <t>Scénario : 1xPortail_2xBalcon</t>
        </is>
      </c>
    </row>
    <row r="124">
      <c r="A124" s="2" t="inlineStr">
        <is>
          <t>Investissement (€)</t>
        </is>
      </c>
      <c r="B124" s="2" t="n">
        <v>736</v>
      </c>
      <c r="C124" s="2" t="inlineStr">
        <is>
          <t>Conso Maison (W)</t>
        </is>
      </c>
      <c r="D124" s="2" t="n">
        <v>100</v>
      </c>
    </row>
    <row r="126">
      <c r="A126" s="5" t="inlineStr">
        <is>
          <t>Libellé</t>
        </is>
      </c>
      <c r="B126" s="5" t="inlineStr">
        <is>
          <t>Angle</t>
        </is>
      </c>
      <c r="C126" s="5" t="inlineStr">
        <is>
          <t>Aspect</t>
        </is>
      </c>
      <c r="D126" s="5" t="inlineStr">
        <is>
          <t>MaxPower</t>
        </is>
      </c>
      <c r="E126" s="5" t="inlineStr">
        <is>
          <t>TrackerType</t>
        </is>
      </c>
      <c r="F126" s="5" t="inlineStr">
        <is>
          <t>HorizonType</t>
        </is>
      </c>
    </row>
    <row r="127">
      <c r="A127" s="6" t="inlineStr">
        <is>
          <t>balcon_72</t>
        </is>
      </c>
      <c r="B127" s="6" t="n">
        <v>72</v>
      </c>
      <c r="C127" s="6" t="n">
        <v>-18</v>
      </c>
      <c r="D127" s="6" t="n">
        <v>0.5</v>
      </c>
      <c r="E127" s="6" t="n">
        <v>0</v>
      </c>
      <c r="F127" s="6" t="n">
        <v>1</v>
      </c>
    </row>
    <row r="128">
      <c r="A128" s="6" t="inlineStr">
        <is>
          <t>balcon_72</t>
        </is>
      </c>
      <c r="B128" s="6" t="n">
        <v>72</v>
      </c>
      <c r="C128" s="6" t="n">
        <v>-18</v>
      </c>
      <c r="D128" s="6" t="n">
        <v>0.5</v>
      </c>
      <c r="E128" s="6" t="n">
        <v>0</v>
      </c>
      <c r="F128" s="6" t="n">
        <v>1</v>
      </c>
    </row>
    <row r="129">
      <c r="A129" s="6" t="inlineStr">
        <is>
          <t>optimalportail</t>
        </is>
      </c>
      <c r="B129" s="6" t="n">
        <v>37</v>
      </c>
      <c r="C129" s="6" t="n">
        <v>0</v>
      </c>
      <c r="D129" s="6" t="n">
        <v>0.5</v>
      </c>
      <c r="E129" s="6" t="n">
        <v>0</v>
      </c>
      <c r="F129" s="6" t="n">
        <v>2</v>
      </c>
    </row>
    <row r="132">
      <c r="A132" s="4" t="inlineStr">
        <is>
          <t>Scénario : 2xPortail_1xBalcon</t>
        </is>
      </c>
    </row>
    <row r="133">
      <c r="A133" s="2" t="inlineStr">
        <is>
          <t>Investissement (€)</t>
        </is>
      </c>
      <c r="B133" s="2" t="n">
        <v>736</v>
      </c>
      <c r="C133" s="2" t="inlineStr">
        <is>
          <t>Conso Maison (W)</t>
        </is>
      </c>
      <c r="D133" s="2" t="n">
        <v>100</v>
      </c>
    </row>
    <row r="135">
      <c r="A135" s="5" t="inlineStr">
        <is>
          <t>Libellé</t>
        </is>
      </c>
      <c r="B135" s="5" t="inlineStr">
        <is>
          <t>Angle</t>
        </is>
      </c>
      <c r="C135" s="5" t="inlineStr">
        <is>
          <t>Aspect</t>
        </is>
      </c>
      <c r="D135" s="5" t="inlineStr">
        <is>
          <t>MaxPower</t>
        </is>
      </c>
      <c r="E135" s="5" t="inlineStr">
        <is>
          <t>TrackerType</t>
        </is>
      </c>
      <c r="F135" s="5" t="inlineStr">
        <is>
          <t>HorizonType</t>
        </is>
      </c>
    </row>
    <row r="136">
      <c r="A136" s="6" t="inlineStr">
        <is>
          <t>balcon_72</t>
        </is>
      </c>
      <c r="B136" s="6" t="n">
        <v>72</v>
      </c>
      <c r="C136" s="6" t="n">
        <v>-18</v>
      </c>
      <c r="D136" s="6" t="n">
        <v>0.5</v>
      </c>
      <c r="E136" s="6" t="n">
        <v>0</v>
      </c>
      <c r="F136" s="6" t="n">
        <v>1</v>
      </c>
    </row>
    <row r="137">
      <c r="A137" s="6" t="inlineStr">
        <is>
          <t>optimalbasterrainsud</t>
        </is>
      </c>
      <c r="B137" s="6" t="n">
        <v>37</v>
      </c>
      <c r="C137" s="6" t="n">
        <v>0</v>
      </c>
      <c r="D137" s="6" t="n">
        <v>0.5</v>
      </c>
      <c r="E137" s="6" t="n">
        <v>0</v>
      </c>
      <c r="F137" s="6" t="n">
        <v>3</v>
      </c>
    </row>
    <row r="138">
      <c r="A138" s="6" t="inlineStr">
        <is>
          <t>optimalbasterrainsud</t>
        </is>
      </c>
      <c r="B138" s="6" t="n">
        <v>37</v>
      </c>
      <c r="C138" s="6" t="n">
        <v>0</v>
      </c>
      <c r="D138" s="6" t="n">
        <v>0.5</v>
      </c>
      <c r="E138" s="6" t="n">
        <v>0</v>
      </c>
      <c r="F138" s="6" t="n">
        <v>3</v>
      </c>
    </row>
    <row r="141">
      <c r="A141" s="4" t="inlineStr">
        <is>
          <t>Scénario : 2xPortail_2xBalcon</t>
        </is>
      </c>
    </row>
    <row r="142">
      <c r="A142" s="2" t="inlineStr">
        <is>
          <t>Investissement (€)</t>
        </is>
      </c>
      <c r="B142" s="2" t="n">
        <v>900</v>
      </c>
      <c r="C142" s="2" t="inlineStr">
        <is>
          <t>Conso Maison (W)</t>
        </is>
      </c>
      <c r="D142" s="2" t="n">
        <v>100</v>
      </c>
    </row>
    <row r="144">
      <c r="A144" s="5" t="inlineStr">
        <is>
          <t>Libellé</t>
        </is>
      </c>
      <c r="B144" s="5" t="inlineStr">
        <is>
          <t>Angle</t>
        </is>
      </c>
      <c r="C144" s="5" t="inlineStr">
        <is>
          <t>Aspect</t>
        </is>
      </c>
      <c r="D144" s="5" t="inlineStr">
        <is>
          <t>MaxPower</t>
        </is>
      </c>
      <c r="E144" s="5" t="inlineStr">
        <is>
          <t>TrackerType</t>
        </is>
      </c>
      <c r="F144" s="5" t="inlineStr">
        <is>
          <t>HorizonType</t>
        </is>
      </c>
    </row>
    <row r="145">
      <c r="A145" s="6" t="inlineStr">
        <is>
          <t>balcon_72</t>
        </is>
      </c>
      <c r="B145" s="6" t="n">
        <v>72</v>
      </c>
      <c r="C145" s="6" t="n">
        <v>-18</v>
      </c>
      <c r="D145" s="6" t="n">
        <v>0.5</v>
      </c>
      <c r="E145" s="6" t="n">
        <v>0</v>
      </c>
      <c r="F145" s="6" t="n">
        <v>1</v>
      </c>
    </row>
    <row r="146">
      <c r="A146" s="6" t="inlineStr">
        <is>
          <t>balcon_72</t>
        </is>
      </c>
      <c r="B146" s="6" t="n">
        <v>72</v>
      </c>
      <c r="C146" s="6" t="n">
        <v>-18</v>
      </c>
      <c r="D146" s="6" t="n">
        <v>0.5</v>
      </c>
      <c r="E146" s="6" t="n">
        <v>0</v>
      </c>
      <c r="F146" s="6" t="n">
        <v>1</v>
      </c>
    </row>
    <row r="147">
      <c r="A147" s="6" t="inlineStr">
        <is>
          <t>optimalportail</t>
        </is>
      </c>
      <c r="B147" s="6" t="n">
        <v>37</v>
      </c>
      <c r="C147" s="6" t="n">
        <v>0</v>
      </c>
      <c r="D147" s="6" t="n">
        <v>0.5</v>
      </c>
      <c r="E147" s="6" t="n">
        <v>0</v>
      </c>
      <c r="F147" s="6" t="n">
        <v>2</v>
      </c>
    </row>
    <row r="148">
      <c r="A148" s="6" t="inlineStr">
        <is>
          <t>optimalportail</t>
        </is>
      </c>
      <c r="B148" s="6" t="n">
        <v>37</v>
      </c>
      <c r="C148" s="6" t="n">
        <v>0</v>
      </c>
      <c r="D148" s="6" t="n">
        <v>0.5</v>
      </c>
      <c r="E148" s="6" t="n">
        <v>0</v>
      </c>
      <c r="F148" s="6" t="n">
        <v>2</v>
      </c>
    </row>
    <row r="151">
      <c r="A151" s="4" t="inlineStr">
        <is>
          <t>Scénario : 3xPortail_look</t>
        </is>
      </c>
    </row>
    <row r="152">
      <c r="A152" s="2" t="inlineStr">
        <is>
          <t>Investissement (€)</t>
        </is>
      </c>
      <c r="B152" s="2" t="n">
        <v>670</v>
      </c>
      <c r="C152" s="2" t="inlineStr">
        <is>
          <t>Conso Maison (W)</t>
        </is>
      </c>
      <c r="D152" s="2" t="n">
        <v>100</v>
      </c>
    </row>
    <row r="154">
      <c r="A154" s="5" t="inlineStr">
        <is>
          <t>Libellé</t>
        </is>
      </c>
      <c r="B154" s="5" t="inlineStr">
        <is>
          <t>Angle</t>
        </is>
      </c>
      <c r="C154" s="5" t="inlineStr">
        <is>
          <t>Aspect</t>
        </is>
      </c>
      <c r="D154" s="5" t="inlineStr">
        <is>
          <t>MaxPower</t>
        </is>
      </c>
      <c r="E154" s="5" t="inlineStr">
        <is>
          <t>TrackerType</t>
        </is>
      </c>
      <c r="F154" s="5" t="inlineStr">
        <is>
          <t>HorizonType</t>
        </is>
      </c>
    </row>
    <row r="155">
      <c r="A155" s="6" t="inlineStr">
        <is>
          <t>portailvertical</t>
        </is>
      </c>
      <c r="B155" s="6" t="n">
        <v>89</v>
      </c>
      <c r="C155" s="6" t="n">
        <v>0</v>
      </c>
      <c r="D155" s="6" t="n">
        <v>0.5</v>
      </c>
      <c r="E155" s="6" t="n">
        <v>0</v>
      </c>
      <c r="F155" s="6" t="n">
        <v>2</v>
      </c>
    </row>
    <row r="156">
      <c r="A156" s="6" t="inlineStr">
        <is>
          <t>portailvertical</t>
        </is>
      </c>
      <c r="B156" s="6" t="n">
        <v>89</v>
      </c>
      <c r="C156" s="6" t="n">
        <v>0</v>
      </c>
      <c r="D156" s="6" t="n">
        <v>0.5</v>
      </c>
      <c r="E156" s="6" t="n">
        <v>0</v>
      </c>
      <c r="F156" s="6" t="n">
        <v>2</v>
      </c>
    </row>
    <row r="157">
      <c r="A157" s="6" t="inlineStr">
        <is>
          <t>optimalportail</t>
        </is>
      </c>
      <c r="B157" s="6" t="n">
        <v>37</v>
      </c>
      <c r="C157" s="6" t="n">
        <v>0</v>
      </c>
      <c r="D157" s="6" t="n">
        <v>0.5</v>
      </c>
      <c r="E157" s="6" t="n">
        <v>0</v>
      </c>
      <c r="F157" s="6" t="n">
        <v>2</v>
      </c>
    </row>
  </sheetData>
  <pageMargins left="0.75" right="0.75" top="1" bottom="1" header="0.5" footer="0.5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A2"/>
  <sheetViews>
    <sheetView workbookViewId="0">
      <selection activeCell="A1" sqref="A1"/>
    </sheetView>
  </sheetViews>
  <sheetFormatPr baseColWidth="8" defaultRowHeight="15"/>
  <sheetData>
    <row r="1">
      <c r="A1" t="inlineStr">
        <is>
          <t>Diagramme Solaire - Course du soleil mois par mois</t>
        </is>
      </c>
    </row>
    <row r="2">
      <c r="A2" t="inlineStr">
        <is>
          <t>Coordonnées: Latitude 45.762°, Longitude 4.698°</t>
        </is>
      </c>
    </row>
  </sheetData>
  <pageMargins left="0.75" right="0.75" top="1" bottom="1" header="0.5" footer="0.5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A2"/>
  <sheetViews>
    <sheetView workbookViewId="0">
      <selection activeCell="A1" sqref="A1"/>
    </sheetView>
  </sheetViews>
  <sheetFormatPr baseColWidth="8" defaultRowHeight="15"/>
  <sheetData>
    <row r="1">
      <c r="A1" t="inlineStr">
        <is>
          <t>Diagramme Solaire - Course du soleil mois par mois</t>
        </is>
      </c>
    </row>
    <row r="2">
      <c r="A2" t="inlineStr">
        <is>
          <t>Coordonnées: Latitude 45.762°, Longitude 4.698°</t>
        </is>
      </c>
    </row>
  </sheetData>
  <pageMargins left="0.75" right="0.75" top="1" bottom="1" header="0.5" footer="0.5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A2"/>
  <sheetViews>
    <sheetView workbookViewId="0">
      <selection activeCell="A1" sqref="A1"/>
    </sheetView>
  </sheetViews>
  <sheetFormatPr baseColWidth="8" defaultRowHeight="15"/>
  <sheetData>
    <row r="1">
      <c r="A1" t="inlineStr">
        <is>
          <t>Diagramme Solaire - Course du soleil mois par mois</t>
        </is>
      </c>
    </row>
    <row r="2">
      <c r="A2" t="inlineStr">
        <is>
          <t>Coordonnées: Latitude 45.762°, Longitude 4.698°</t>
        </is>
      </c>
    </row>
  </sheetData>
  <pageMargins left="0.75" right="0.75" top="1" bottom="1" header="0.5" footer="0.5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A2"/>
  <sheetViews>
    <sheetView workbookViewId="0">
      <selection activeCell="A1" sqref="A1"/>
    </sheetView>
  </sheetViews>
  <sheetFormatPr baseColWidth="8" defaultRowHeight="15"/>
  <sheetData>
    <row r="1">
      <c r="A1" t="inlineStr">
        <is>
          <t>Diagramme Solaire - Course du soleil mois par mois</t>
        </is>
      </c>
    </row>
    <row r="2">
      <c r="A2" t="inlineStr">
        <is>
          <t>Coordonnées: Latitude 45.762°, Longitude 4.698°</t>
        </is>
      </c>
    </row>
  </sheetData>
  <pageMargins left="0.75" right="0.75" top="1" bottom="1" header="0.5" footer="0.5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A2"/>
  <sheetViews>
    <sheetView workbookViewId="0">
      <selection activeCell="A1" sqref="A1"/>
    </sheetView>
  </sheetViews>
  <sheetFormatPr baseColWidth="8" defaultRowHeight="15"/>
  <sheetData>
    <row r="1">
      <c r="A1" t="inlineStr">
        <is>
          <t>Diagramme Solaire - Course du soleil mois par mois</t>
        </is>
      </c>
    </row>
    <row r="2">
      <c r="A2" t="inlineStr">
        <is>
          <t>Coordonnées: Latitude 45.762°, Longitude 4.698°</t>
        </is>
      </c>
    </row>
  </sheetData>
  <pageMargins left="0.75" right="0.75" top="1" bottom="1" header="0.5" footer="0.5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A2"/>
  <sheetViews>
    <sheetView workbookViewId="0">
      <selection activeCell="A1" sqref="A1"/>
    </sheetView>
  </sheetViews>
  <sheetFormatPr baseColWidth="8" defaultRowHeight="15"/>
  <sheetData>
    <row r="1">
      <c r="A1" t="inlineStr">
        <is>
          <t>Diagramme Solaire - Course du soleil mois par mois</t>
        </is>
      </c>
    </row>
    <row r="2">
      <c r="A2" t="inlineStr">
        <is>
          <t>Coordonnées: Latitude 45.762°, Longitude 4.698°</t>
        </is>
      </c>
    </row>
  </sheetData>
  <pageMargins left="0.75" right="0.75" top="1" bottom="1" header="0.5" footer="0.5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>
  <dc:creator xmlns:dc="http://purl.org/dc/elements/1.1/">openpyxl</dc:creator>
  <dcterms:created xmlns:dcterms="http://purl.org/dc/terms/" xmlns:xsi="http://www.w3.org/2001/XMLSchema-instance" xsi:type="dcterms:W3CDTF">2025-04-15T12:28:58Z</dcterms:created>
  <dcterms:modified xmlns:dcterms="http://purl.org/dc/terms/" xmlns:xsi="http://www.w3.org/2001/XMLSchema-instance" xsi:type="dcterms:W3CDTF">2025-04-15T12:29:06Z</dcterms:modified>
</cp:coreProperties>
</file>